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76 Joštova 3 - Přeložka přípojky plynu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Naklady'!$A$1:$Y$30</definedName>
    <definedName name="_xlnm.Print_Area" localSheetId="4">'01 1 Pol'!$A$1:$Y$231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H40" i="1" s="1"/>
  <c r="I40" i="1" s="1"/>
  <c r="G39" i="1"/>
  <c r="F39" i="1"/>
  <c r="G230" i="13"/>
  <c r="BA204" i="13"/>
  <c r="BA203" i="13"/>
  <c r="BA200" i="13"/>
  <c r="BA145" i="13"/>
  <c r="BA112" i="13"/>
  <c r="BA109" i="13"/>
  <c r="BA93" i="13"/>
  <c r="BA89" i="13"/>
  <c r="BA88" i="13"/>
  <c r="BA56" i="13"/>
  <c r="BA44" i="13"/>
  <c r="BA30" i="13"/>
  <c r="BA26" i="13"/>
  <c r="BA22" i="13"/>
  <c r="G8" i="13"/>
  <c r="G9" i="13"/>
  <c r="M9" i="13" s="1"/>
  <c r="I9" i="13"/>
  <c r="I8" i="13" s="1"/>
  <c r="K9" i="13"/>
  <c r="K8" i="13" s="1"/>
  <c r="O9" i="13"/>
  <c r="O8" i="13" s="1"/>
  <c r="Q9" i="13"/>
  <c r="V9" i="13"/>
  <c r="V8" i="13" s="1"/>
  <c r="G12" i="13"/>
  <c r="M12" i="13" s="1"/>
  <c r="I12" i="13"/>
  <c r="K12" i="13"/>
  <c r="O12" i="13"/>
  <c r="Q12" i="13"/>
  <c r="V12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Q8" i="13" s="1"/>
  <c r="V19" i="13"/>
  <c r="G21" i="13"/>
  <c r="I21" i="13"/>
  <c r="K21" i="13"/>
  <c r="M21" i="13"/>
  <c r="O21" i="13"/>
  <c r="Q21" i="13"/>
  <c r="V21" i="13"/>
  <c r="G25" i="13"/>
  <c r="M25" i="13" s="1"/>
  <c r="I25" i="13"/>
  <c r="K25" i="13"/>
  <c r="O25" i="13"/>
  <c r="Q25" i="13"/>
  <c r="V25" i="13"/>
  <c r="G28" i="13"/>
  <c r="Q28" i="13"/>
  <c r="G29" i="13"/>
  <c r="M29" i="13" s="1"/>
  <c r="I29" i="13"/>
  <c r="I28" i="13" s="1"/>
  <c r="K29" i="13"/>
  <c r="K28" i="13" s="1"/>
  <c r="O29" i="13"/>
  <c r="O28" i="13" s="1"/>
  <c r="Q29" i="13"/>
  <c r="V29" i="13"/>
  <c r="V28" i="13" s="1"/>
  <c r="G32" i="13"/>
  <c r="M32" i="13" s="1"/>
  <c r="I32" i="13"/>
  <c r="K32" i="13"/>
  <c r="O32" i="13"/>
  <c r="Q32" i="13"/>
  <c r="V32" i="13"/>
  <c r="G35" i="13"/>
  <c r="K35" i="13"/>
  <c r="M35" i="13"/>
  <c r="V35" i="13"/>
  <c r="G36" i="13"/>
  <c r="I36" i="13"/>
  <c r="I35" i="13" s="1"/>
  <c r="K36" i="13"/>
  <c r="M36" i="13"/>
  <c r="O36" i="13"/>
  <c r="O35" i="13" s="1"/>
  <c r="Q36" i="13"/>
  <c r="Q35" i="13" s="1"/>
  <c r="V36" i="13"/>
  <c r="G39" i="13"/>
  <c r="I39" i="13"/>
  <c r="K39" i="13"/>
  <c r="M39" i="13"/>
  <c r="O39" i="13"/>
  <c r="Q39" i="13"/>
  <c r="V39" i="13"/>
  <c r="Q42" i="13"/>
  <c r="V42" i="13"/>
  <c r="G43" i="13"/>
  <c r="M43" i="13" s="1"/>
  <c r="I43" i="13"/>
  <c r="I42" i="13" s="1"/>
  <c r="K43" i="13"/>
  <c r="K42" i="13" s="1"/>
  <c r="O43" i="13"/>
  <c r="O42" i="13" s="1"/>
  <c r="Q43" i="13"/>
  <c r="V43" i="13"/>
  <c r="G46" i="13"/>
  <c r="G42" i="13" s="1"/>
  <c r="I46" i="13"/>
  <c r="K46" i="13"/>
  <c r="O46" i="13"/>
  <c r="Q46" i="13"/>
  <c r="V46" i="13"/>
  <c r="G49" i="13"/>
  <c r="M49" i="13" s="1"/>
  <c r="I49" i="13"/>
  <c r="K49" i="13"/>
  <c r="O49" i="13"/>
  <c r="Q49" i="13"/>
  <c r="V49" i="13"/>
  <c r="G52" i="13"/>
  <c r="M52" i="13" s="1"/>
  <c r="I52" i="13"/>
  <c r="K52" i="13"/>
  <c r="O52" i="13"/>
  <c r="Q52" i="13"/>
  <c r="V52" i="13"/>
  <c r="G54" i="13"/>
  <c r="I54" i="13"/>
  <c r="K54" i="13"/>
  <c r="M54" i="13"/>
  <c r="G55" i="13"/>
  <c r="I55" i="13"/>
  <c r="K55" i="13"/>
  <c r="M55" i="13"/>
  <c r="O55" i="13"/>
  <c r="O54" i="13" s="1"/>
  <c r="Q55" i="13"/>
  <c r="V55" i="13"/>
  <c r="V54" i="13" s="1"/>
  <c r="G58" i="13"/>
  <c r="I58" i="13"/>
  <c r="K58" i="13"/>
  <c r="M58" i="13"/>
  <c r="O58" i="13"/>
  <c r="Q58" i="13"/>
  <c r="Q54" i="13" s="1"/>
  <c r="V58" i="13"/>
  <c r="G64" i="13"/>
  <c r="I64" i="13"/>
  <c r="K64" i="13"/>
  <c r="M64" i="13"/>
  <c r="O64" i="13"/>
  <c r="Q64" i="13"/>
  <c r="V64" i="13"/>
  <c r="I66" i="13"/>
  <c r="O66" i="13"/>
  <c r="Q66" i="13"/>
  <c r="V66" i="13"/>
  <c r="G67" i="13"/>
  <c r="M67" i="13" s="1"/>
  <c r="M66" i="13" s="1"/>
  <c r="I67" i="13"/>
  <c r="K67" i="13"/>
  <c r="K66" i="13" s="1"/>
  <c r="O67" i="13"/>
  <c r="Q67" i="13"/>
  <c r="V67" i="13"/>
  <c r="G69" i="13"/>
  <c r="I69" i="13"/>
  <c r="G70" i="13"/>
  <c r="M70" i="13" s="1"/>
  <c r="M69" i="13" s="1"/>
  <c r="I70" i="13"/>
  <c r="K70" i="13"/>
  <c r="K69" i="13" s="1"/>
  <c r="O70" i="13"/>
  <c r="O69" i="13" s="1"/>
  <c r="Q70" i="13"/>
  <c r="Q69" i="13" s="1"/>
  <c r="V70" i="13"/>
  <c r="G73" i="13"/>
  <c r="I73" i="13"/>
  <c r="K73" i="13"/>
  <c r="M73" i="13"/>
  <c r="O73" i="13"/>
  <c r="Q73" i="13"/>
  <c r="V73" i="13"/>
  <c r="G76" i="13"/>
  <c r="I76" i="13"/>
  <c r="K76" i="13"/>
  <c r="M76" i="13"/>
  <c r="O76" i="13"/>
  <c r="Q76" i="13"/>
  <c r="V76" i="13"/>
  <c r="G80" i="13"/>
  <c r="I80" i="13"/>
  <c r="K80" i="13"/>
  <c r="M80" i="13"/>
  <c r="O80" i="13"/>
  <c r="Q80" i="13"/>
  <c r="V80" i="13"/>
  <c r="G83" i="13"/>
  <c r="I83" i="13"/>
  <c r="K83" i="13"/>
  <c r="M83" i="13"/>
  <c r="O83" i="13"/>
  <c r="Q83" i="13"/>
  <c r="V83" i="13"/>
  <c r="V69" i="13" s="1"/>
  <c r="O86" i="13"/>
  <c r="Q86" i="13"/>
  <c r="V86" i="13"/>
  <c r="G87" i="13"/>
  <c r="M87" i="13" s="1"/>
  <c r="I87" i="13"/>
  <c r="K87" i="13"/>
  <c r="K86" i="13" s="1"/>
  <c r="O87" i="13"/>
  <c r="Q87" i="13"/>
  <c r="V87" i="13"/>
  <c r="G92" i="13"/>
  <c r="M92" i="13" s="1"/>
  <c r="I92" i="13"/>
  <c r="I86" i="13" s="1"/>
  <c r="K92" i="13"/>
  <c r="O92" i="13"/>
  <c r="Q92" i="13"/>
  <c r="V92" i="13"/>
  <c r="G95" i="13"/>
  <c r="I95" i="13"/>
  <c r="K95" i="13"/>
  <c r="G96" i="13"/>
  <c r="I96" i="13"/>
  <c r="K96" i="13"/>
  <c r="M96" i="13"/>
  <c r="M95" i="13" s="1"/>
  <c r="O96" i="13"/>
  <c r="Q96" i="13"/>
  <c r="Q95" i="13" s="1"/>
  <c r="V96" i="13"/>
  <c r="V95" i="13" s="1"/>
  <c r="G98" i="13"/>
  <c r="I98" i="13"/>
  <c r="K98" i="13"/>
  <c r="M98" i="13"/>
  <c r="O98" i="13"/>
  <c r="O95" i="13" s="1"/>
  <c r="Q98" i="13"/>
  <c r="V98" i="13"/>
  <c r="G100" i="13"/>
  <c r="K100" i="13"/>
  <c r="M100" i="13"/>
  <c r="O100" i="13"/>
  <c r="Q100" i="13"/>
  <c r="G101" i="13"/>
  <c r="I101" i="13"/>
  <c r="I100" i="13" s="1"/>
  <c r="K101" i="13"/>
  <c r="M101" i="13"/>
  <c r="O101" i="13"/>
  <c r="Q101" i="13"/>
  <c r="V101" i="13"/>
  <c r="V100" i="13" s="1"/>
  <c r="K102" i="13"/>
  <c r="O102" i="13"/>
  <c r="Q102" i="13"/>
  <c r="V102" i="13"/>
  <c r="G103" i="13"/>
  <c r="M103" i="13" s="1"/>
  <c r="M102" i="13" s="1"/>
  <c r="I103" i="13"/>
  <c r="I102" i="13" s="1"/>
  <c r="K103" i="13"/>
  <c r="O103" i="13"/>
  <c r="Q103" i="13"/>
  <c r="V103" i="13"/>
  <c r="G105" i="13"/>
  <c r="M105" i="13" s="1"/>
  <c r="I105" i="13"/>
  <c r="K105" i="13"/>
  <c r="O105" i="13"/>
  <c r="Q105" i="13"/>
  <c r="V105" i="13"/>
  <c r="K107" i="13"/>
  <c r="G108" i="13"/>
  <c r="I108" i="13"/>
  <c r="K108" i="13"/>
  <c r="M108" i="13"/>
  <c r="M107" i="13" s="1"/>
  <c r="O108" i="13"/>
  <c r="O107" i="13" s="1"/>
  <c r="Q108" i="13"/>
  <c r="V108" i="13"/>
  <c r="V107" i="13" s="1"/>
  <c r="G111" i="13"/>
  <c r="I111" i="13"/>
  <c r="K111" i="13"/>
  <c r="M111" i="13"/>
  <c r="O111" i="13"/>
  <c r="Q111" i="13"/>
  <c r="V111" i="13"/>
  <c r="G114" i="13"/>
  <c r="I114" i="13"/>
  <c r="K114" i="13"/>
  <c r="M114" i="13"/>
  <c r="O114" i="13"/>
  <c r="Q114" i="13"/>
  <c r="Q107" i="13" s="1"/>
  <c r="V114" i="13"/>
  <c r="G117" i="13"/>
  <c r="I117" i="13"/>
  <c r="K117" i="13"/>
  <c r="M117" i="13"/>
  <c r="O117" i="13"/>
  <c r="Q117" i="13"/>
  <c r="V117" i="13"/>
  <c r="G119" i="13"/>
  <c r="M119" i="13" s="1"/>
  <c r="I119" i="13"/>
  <c r="K119" i="13"/>
  <c r="O119" i="13"/>
  <c r="Q119" i="13"/>
  <c r="V119" i="13"/>
  <c r="G121" i="13"/>
  <c r="M121" i="13" s="1"/>
  <c r="I121" i="13"/>
  <c r="K121" i="13"/>
  <c r="O121" i="13"/>
  <c r="Q121" i="13"/>
  <c r="V121" i="13"/>
  <c r="G122" i="13"/>
  <c r="M122" i="13" s="1"/>
  <c r="I122" i="13"/>
  <c r="I107" i="13" s="1"/>
  <c r="K122" i="13"/>
  <c r="O122" i="13"/>
  <c r="Q122" i="13"/>
  <c r="V122" i="13"/>
  <c r="G124" i="13"/>
  <c r="I124" i="13"/>
  <c r="K124" i="13"/>
  <c r="Q124" i="13"/>
  <c r="G125" i="13"/>
  <c r="I125" i="13"/>
  <c r="K125" i="13"/>
  <c r="M125" i="13"/>
  <c r="M124" i="13" s="1"/>
  <c r="O125" i="13"/>
  <c r="O124" i="13" s="1"/>
  <c r="Q125" i="13"/>
  <c r="V125" i="13"/>
  <c r="V124" i="13" s="1"/>
  <c r="G128" i="13"/>
  <c r="G127" i="13" s="1"/>
  <c r="I128" i="13"/>
  <c r="K128" i="13"/>
  <c r="M128" i="13"/>
  <c r="O128" i="13"/>
  <c r="Q128" i="13"/>
  <c r="Q127" i="13" s="1"/>
  <c r="V128" i="13"/>
  <c r="V127" i="13" s="1"/>
  <c r="G129" i="13"/>
  <c r="I129" i="13"/>
  <c r="K129" i="13"/>
  <c r="M129" i="13"/>
  <c r="O129" i="13"/>
  <c r="Q129" i="13"/>
  <c r="V129" i="13"/>
  <c r="G130" i="13"/>
  <c r="M130" i="13" s="1"/>
  <c r="I130" i="13"/>
  <c r="K130" i="13"/>
  <c r="O130" i="13"/>
  <c r="Q130" i="13"/>
  <c r="V130" i="13"/>
  <c r="G131" i="13"/>
  <c r="M131" i="13" s="1"/>
  <c r="I131" i="13"/>
  <c r="K131" i="13"/>
  <c r="O131" i="13"/>
  <c r="Q131" i="13"/>
  <c r="V131" i="13"/>
  <c r="G133" i="13"/>
  <c r="M133" i="13" s="1"/>
  <c r="I133" i="13"/>
  <c r="I127" i="13" s="1"/>
  <c r="K133" i="13"/>
  <c r="O133" i="13"/>
  <c r="Q133" i="13"/>
  <c r="V133" i="13"/>
  <c r="G134" i="13"/>
  <c r="M134" i="13" s="1"/>
  <c r="I134" i="13"/>
  <c r="K134" i="13"/>
  <c r="K127" i="13" s="1"/>
  <c r="O134" i="13"/>
  <c r="Q134" i="13"/>
  <c r="V134" i="13"/>
  <c r="G135" i="13"/>
  <c r="I135" i="13"/>
  <c r="K135" i="13"/>
  <c r="M135" i="13"/>
  <c r="O135" i="13"/>
  <c r="Q135" i="13"/>
  <c r="V135" i="13"/>
  <c r="G138" i="13"/>
  <c r="I138" i="13"/>
  <c r="K138" i="13"/>
  <c r="M138" i="13"/>
  <c r="O138" i="13"/>
  <c r="O127" i="13" s="1"/>
  <c r="Q138" i="13"/>
  <c r="V138" i="13"/>
  <c r="G139" i="13"/>
  <c r="I139" i="13"/>
  <c r="K139" i="13"/>
  <c r="M139" i="13"/>
  <c r="O139" i="13"/>
  <c r="Q139" i="13"/>
  <c r="V139" i="13"/>
  <c r="G141" i="13"/>
  <c r="I141" i="13"/>
  <c r="K141" i="13"/>
  <c r="M141" i="13"/>
  <c r="O141" i="13"/>
  <c r="Q141" i="13"/>
  <c r="V141" i="13"/>
  <c r="G143" i="13"/>
  <c r="M143" i="13" s="1"/>
  <c r="I143" i="13"/>
  <c r="K143" i="13"/>
  <c r="O143" i="13"/>
  <c r="Q143" i="13"/>
  <c r="V143" i="13"/>
  <c r="G144" i="13"/>
  <c r="M144" i="13" s="1"/>
  <c r="I144" i="13"/>
  <c r="K144" i="13"/>
  <c r="O144" i="13"/>
  <c r="Q144" i="13"/>
  <c r="V144" i="13"/>
  <c r="G147" i="13"/>
  <c r="M147" i="13" s="1"/>
  <c r="I147" i="13"/>
  <c r="K147" i="13"/>
  <c r="O147" i="13"/>
  <c r="Q147" i="13"/>
  <c r="V147" i="13"/>
  <c r="G148" i="13"/>
  <c r="M148" i="13" s="1"/>
  <c r="I148" i="13"/>
  <c r="K148" i="13"/>
  <c r="O148" i="13"/>
  <c r="Q148" i="13"/>
  <c r="V148" i="13"/>
  <c r="G150" i="13"/>
  <c r="I150" i="13"/>
  <c r="K150" i="13"/>
  <c r="M150" i="13"/>
  <c r="O150" i="13"/>
  <c r="Q150" i="13"/>
  <c r="V150" i="13"/>
  <c r="G151" i="13"/>
  <c r="I151" i="13"/>
  <c r="K151" i="13"/>
  <c r="M151" i="13"/>
  <c r="O151" i="13"/>
  <c r="Q151" i="13"/>
  <c r="V151" i="13"/>
  <c r="G153" i="13"/>
  <c r="I153" i="13"/>
  <c r="K153" i="13"/>
  <c r="M153" i="13"/>
  <c r="O153" i="13"/>
  <c r="Q153" i="13"/>
  <c r="V153" i="13"/>
  <c r="G154" i="13"/>
  <c r="I154" i="13"/>
  <c r="K154" i="13"/>
  <c r="M154" i="13"/>
  <c r="O154" i="13"/>
  <c r="Q154" i="13"/>
  <c r="V154" i="13"/>
  <c r="G156" i="13"/>
  <c r="M156" i="13" s="1"/>
  <c r="I156" i="13"/>
  <c r="K156" i="13"/>
  <c r="O156" i="13"/>
  <c r="Q156" i="13"/>
  <c r="V156" i="13"/>
  <c r="G157" i="13"/>
  <c r="M157" i="13" s="1"/>
  <c r="I157" i="13"/>
  <c r="K157" i="13"/>
  <c r="O157" i="13"/>
  <c r="Q157" i="13"/>
  <c r="V157" i="13"/>
  <c r="G162" i="13"/>
  <c r="M162" i="13" s="1"/>
  <c r="I162" i="13"/>
  <c r="K162" i="13"/>
  <c r="O162" i="13"/>
  <c r="Q162" i="13"/>
  <c r="V162" i="13"/>
  <c r="G166" i="13"/>
  <c r="M166" i="13" s="1"/>
  <c r="I166" i="13"/>
  <c r="K166" i="13"/>
  <c r="O166" i="13"/>
  <c r="Q166" i="13"/>
  <c r="V166" i="13"/>
  <c r="G168" i="13"/>
  <c r="I168" i="13"/>
  <c r="K168" i="13"/>
  <c r="M168" i="13"/>
  <c r="O168" i="13"/>
  <c r="Q168" i="13"/>
  <c r="V168" i="13"/>
  <c r="G170" i="13"/>
  <c r="I170" i="13"/>
  <c r="K170" i="13"/>
  <c r="M170" i="13"/>
  <c r="O170" i="13"/>
  <c r="Q170" i="13"/>
  <c r="V170" i="13"/>
  <c r="G172" i="13"/>
  <c r="I172" i="13"/>
  <c r="K172" i="13"/>
  <c r="M172" i="13"/>
  <c r="O172" i="13"/>
  <c r="Q172" i="13"/>
  <c r="V172" i="13"/>
  <c r="G174" i="13"/>
  <c r="I174" i="13"/>
  <c r="K174" i="13"/>
  <c r="M174" i="13"/>
  <c r="O174" i="13"/>
  <c r="Q174" i="13"/>
  <c r="V174" i="13"/>
  <c r="G175" i="13"/>
  <c r="M175" i="13" s="1"/>
  <c r="I175" i="13"/>
  <c r="K175" i="13"/>
  <c r="O175" i="13"/>
  <c r="Q175" i="13"/>
  <c r="V175" i="13"/>
  <c r="G177" i="13"/>
  <c r="M177" i="13" s="1"/>
  <c r="I177" i="13"/>
  <c r="K177" i="13"/>
  <c r="O177" i="13"/>
  <c r="Q177" i="13"/>
  <c r="V177" i="13"/>
  <c r="G178" i="13"/>
  <c r="M178" i="13" s="1"/>
  <c r="I178" i="13"/>
  <c r="K178" i="13"/>
  <c r="O178" i="13"/>
  <c r="Q178" i="13"/>
  <c r="V178" i="13"/>
  <c r="G180" i="13"/>
  <c r="M180" i="13" s="1"/>
  <c r="I180" i="13"/>
  <c r="K180" i="13"/>
  <c r="O180" i="13"/>
  <c r="Q180" i="13"/>
  <c r="V180" i="13"/>
  <c r="G181" i="13"/>
  <c r="I181" i="13"/>
  <c r="K181" i="13"/>
  <c r="M181" i="13"/>
  <c r="O181" i="13"/>
  <c r="Q181" i="13"/>
  <c r="V181" i="13"/>
  <c r="G182" i="13"/>
  <c r="I182" i="13"/>
  <c r="K182" i="13"/>
  <c r="M182" i="13"/>
  <c r="O182" i="13"/>
  <c r="Q182" i="13"/>
  <c r="V182" i="13"/>
  <c r="G183" i="13"/>
  <c r="I183" i="13"/>
  <c r="K183" i="13"/>
  <c r="M183" i="13"/>
  <c r="O183" i="13"/>
  <c r="Q183" i="13"/>
  <c r="V183" i="13"/>
  <c r="G184" i="13"/>
  <c r="I184" i="13"/>
  <c r="K184" i="13"/>
  <c r="M184" i="13"/>
  <c r="O184" i="13"/>
  <c r="Q184" i="13"/>
  <c r="V184" i="13"/>
  <c r="G185" i="13"/>
  <c r="M185" i="13" s="1"/>
  <c r="I185" i="13"/>
  <c r="K185" i="13"/>
  <c r="O185" i="13"/>
  <c r="Q185" i="13"/>
  <c r="V185" i="13"/>
  <c r="G187" i="13"/>
  <c r="Q187" i="13"/>
  <c r="V187" i="13"/>
  <c r="G188" i="13"/>
  <c r="M188" i="13" s="1"/>
  <c r="M187" i="13" s="1"/>
  <c r="I188" i="13"/>
  <c r="I187" i="13" s="1"/>
  <c r="K188" i="13"/>
  <c r="K187" i="13" s="1"/>
  <c r="O188" i="13"/>
  <c r="O187" i="13" s="1"/>
  <c r="Q188" i="13"/>
  <c r="V188" i="13"/>
  <c r="G190" i="13"/>
  <c r="M190" i="13" s="1"/>
  <c r="I190" i="13"/>
  <c r="K190" i="13"/>
  <c r="O190" i="13"/>
  <c r="Q190" i="13"/>
  <c r="V190" i="13"/>
  <c r="G205" i="13"/>
  <c r="I205" i="13"/>
  <c r="K205" i="13"/>
  <c r="M205" i="13"/>
  <c r="V205" i="13"/>
  <c r="G206" i="13"/>
  <c r="I206" i="13"/>
  <c r="K206" i="13"/>
  <c r="M206" i="13"/>
  <c r="O206" i="13"/>
  <c r="O205" i="13" s="1"/>
  <c r="Q206" i="13"/>
  <c r="Q205" i="13" s="1"/>
  <c r="V206" i="13"/>
  <c r="G209" i="13"/>
  <c r="K209" i="13"/>
  <c r="O209" i="13"/>
  <c r="Q209" i="13"/>
  <c r="G210" i="13"/>
  <c r="I210" i="13"/>
  <c r="I209" i="13" s="1"/>
  <c r="K210" i="13"/>
  <c r="M210" i="13"/>
  <c r="O210" i="13"/>
  <c r="Q210" i="13"/>
  <c r="V210" i="13"/>
  <c r="V209" i="13" s="1"/>
  <c r="G211" i="13"/>
  <c r="M211" i="13" s="1"/>
  <c r="M209" i="13" s="1"/>
  <c r="I211" i="13"/>
  <c r="K211" i="13"/>
  <c r="O211" i="13"/>
  <c r="Q211" i="13"/>
  <c r="V211" i="13"/>
  <c r="G212" i="13"/>
  <c r="G213" i="13"/>
  <c r="M213" i="13" s="1"/>
  <c r="I213" i="13"/>
  <c r="I212" i="13" s="1"/>
  <c r="K213" i="13"/>
  <c r="K212" i="13" s="1"/>
  <c r="O213" i="13"/>
  <c r="O212" i="13" s="1"/>
  <c r="Q213" i="13"/>
  <c r="V213" i="13"/>
  <c r="G214" i="13"/>
  <c r="M214" i="13" s="1"/>
  <c r="I214" i="13"/>
  <c r="K214" i="13"/>
  <c r="O214" i="13"/>
  <c r="Q214" i="13"/>
  <c r="V214" i="13"/>
  <c r="G215" i="13"/>
  <c r="I215" i="13"/>
  <c r="K215" i="13"/>
  <c r="M215" i="13"/>
  <c r="O215" i="13"/>
  <c r="Q215" i="13"/>
  <c r="V215" i="13"/>
  <c r="G216" i="13"/>
  <c r="I216" i="13"/>
  <c r="K216" i="13"/>
  <c r="M216" i="13"/>
  <c r="O216" i="13"/>
  <c r="Q216" i="13"/>
  <c r="V216" i="13"/>
  <c r="G217" i="13"/>
  <c r="I217" i="13"/>
  <c r="K217" i="13"/>
  <c r="M217" i="13"/>
  <c r="O217" i="13"/>
  <c r="Q217" i="13"/>
  <c r="Q212" i="13" s="1"/>
  <c r="V217" i="13"/>
  <c r="G218" i="13"/>
  <c r="I218" i="13"/>
  <c r="K218" i="13"/>
  <c r="M218" i="13"/>
  <c r="O218" i="13"/>
  <c r="Q218" i="13"/>
  <c r="V218" i="13"/>
  <c r="V212" i="13" s="1"/>
  <c r="G219" i="13"/>
  <c r="M219" i="13" s="1"/>
  <c r="I219" i="13"/>
  <c r="K219" i="13"/>
  <c r="O219" i="13"/>
  <c r="Q219" i="13"/>
  <c r="V219" i="13"/>
  <c r="G220" i="13"/>
  <c r="Q220" i="13"/>
  <c r="V220" i="13"/>
  <c r="G221" i="13"/>
  <c r="M221" i="13" s="1"/>
  <c r="M220" i="13" s="1"/>
  <c r="I221" i="13"/>
  <c r="I220" i="13" s="1"/>
  <c r="K221" i="13"/>
  <c r="K220" i="13" s="1"/>
  <c r="O221" i="13"/>
  <c r="O220" i="13" s="1"/>
  <c r="Q221" i="13"/>
  <c r="V221" i="13"/>
  <c r="G222" i="13"/>
  <c r="M222" i="13" s="1"/>
  <c r="I222" i="13"/>
  <c r="K222" i="13"/>
  <c r="O222" i="13"/>
  <c r="Q222" i="13"/>
  <c r="V222" i="13"/>
  <c r="G224" i="13"/>
  <c r="I224" i="13"/>
  <c r="K224" i="13"/>
  <c r="M224" i="13"/>
  <c r="G225" i="13"/>
  <c r="I225" i="13"/>
  <c r="K225" i="13"/>
  <c r="M225" i="13"/>
  <c r="O225" i="13"/>
  <c r="O224" i="13" s="1"/>
  <c r="Q225" i="13"/>
  <c r="Q224" i="13" s="1"/>
  <c r="V225" i="13"/>
  <c r="G226" i="13"/>
  <c r="I226" i="13"/>
  <c r="K226" i="13"/>
  <c r="M226" i="13"/>
  <c r="O226" i="13"/>
  <c r="Q226" i="13"/>
  <c r="V226" i="13"/>
  <c r="G228" i="13"/>
  <c r="I228" i="13"/>
  <c r="K228" i="13"/>
  <c r="M228" i="13"/>
  <c r="O228" i="13"/>
  <c r="Q228" i="13"/>
  <c r="V228" i="13"/>
  <c r="V224" i="13" s="1"/>
  <c r="AF230" i="13"/>
  <c r="G29" i="12"/>
  <c r="BA27" i="12"/>
  <c r="BA25" i="12"/>
  <c r="BA23" i="12"/>
  <c r="BA21" i="12"/>
  <c r="BA19" i="12"/>
  <c r="BA14" i="12"/>
  <c r="BA11" i="12"/>
  <c r="BA10" i="12"/>
  <c r="G8" i="12"/>
  <c r="O8" i="12"/>
  <c r="Q8" i="12"/>
  <c r="V8" i="12"/>
  <c r="G9" i="12"/>
  <c r="M9" i="12" s="1"/>
  <c r="M8" i="12" s="1"/>
  <c r="I9" i="12"/>
  <c r="I8" i="12" s="1"/>
  <c r="K9" i="12"/>
  <c r="K8" i="12" s="1"/>
  <c r="O9" i="12"/>
  <c r="Q9" i="12"/>
  <c r="V9" i="12"/>
  <c r="G12" i="12"/>
  <c r="G13" i="12"/>
  <c r="M13" i="12" s="1"/>
  <c r="I13" i="12"/>
  <c r="I12" i="12" s="1"/>
  <c r="K13" i="12"/>
  <c r="O13" i="12"/>
  <c r="O12" i="12" s="1"/>
  <c r="Q13" i="12"/>
  <c r="V13" i="12"/>
  <c r="G15" i="12"/>
  <c r="M15" i="12" s="1"/>
  <c r="I15" i="12"/>
  <c r="K15" i="12"/>
  <c r="K12" i="12" s="1"/>
  <c r="O15" i="12"/>
  <c r="Q15" i="12"/>
  <c r="V15" i="12"/>
  <c r="G18" i="12"/>
  <c r="I18" i="12"/>
  <c r="K18" i="12"/>
  <c r="M18" i="12"/>
  <c r="O18" i="12"/>
  <c r="Q18" i="12"/>
  <c r="Q12" i="12" s="1"/>
  <c r="V18" i="12"/>
  <c r="G20" i="12"/>
  <c r="I20" i="12"/>
  <c r="K20" i="12"/>
  <c r="M20" i="12"/>
  <c r="O20" i="12"/>
  <c r="Q20" i="12"/>
  <c r="V20" i="12"/>
  <c r="V12" i="12" s="1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AF29" i="12"/>
  <c r="I20" i="1"/>
  <c r="I19" i="1"/>
  <c r="I18" i="1"/>
  <c r="I17" i="1"/>
  <c r="I16" i="1"/>
  <c r="I79" i="1"/>
  <c r="J78" i="1" s="1"/>
  <c r="F45" i="1"/>
  <c r="G45" i="1"/>
  <c r="G25" i="1" s="1"/>
  <c r="A25" i="1" s="1"/>
  <c r="G26" i="1" s="1"/>
  <c r="H44" i="1"/>
  <c r="I44" i="1" s="1"/>
  <c r="H43" i="1"/>
  <c r="I43" i="1" s="1"/>
  <c r="H42" i="1"/>
  <c r="H41" i="1"/>
  <c r="I41" i="1" s="1"/>
  <c r="H39" i="1"/>
  <c r="H45" i="1" s="1"/>
  <c r="J76" i="1" l="1"/>
  <c r="J72" i="1"/>
  <c r="J60" i="1"/>
  <c r="J68" i="1"/>
  <c r="J64" i="1"/>
  <c r="J59" i="1"/>
  <c r="J63" i="1"/>
  <c r="J67" i="1"/>
  <c r="J71" i="1"/>
  <c r="J75" i="1"/>
  <c r="J61" i="1"/>
  <c r="J69" i="1"/>
  <c r="J73" i="1"/>
  <c r="J57" i="1"/>
  <c r="J65" i="1"/>
  <c r="J77" i="1"/>
  <c r="J58" i="1"/>
  <c r="J62" i="1"/>
  <c r="J66" i="1"/>
  <c r="J70" i="1"/>
  <c r="J74" i="1"/>
  <c r="G28" i="1"/>
  <c r="A26" i="1"/>
  <c r="G23" i="1"/>
  <c r="M212" i="13"/>
  <c r="M28" i="13"/>
  <c r="M8" i="13"/>
  <c r="M86" i="13"/>
  <c r="M127" i="13"/>
  <c r="AE230" i="13"/>
  <c r="G102" i="13"/>
  <c r="G86" i="13"/>
  <c r="G66" i="13"/>
  <c r="G107" i="13"/>
  <c r="M46" i="13"/>
  <c r="M42" i="13" s="1"/>
  <c r="M12" i="12"/>
  <c r="AE29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79" i="1" l="1"/>
  <c r="A23" i="1"/>
  <c r="J39" i="1"/>
  <c r="J45" i="1" s="1"/>
  <c r="J44" i="1"/>
  <c r="J40" i="1"/>
  <c r="J43" i="1"/>
  <c r="J41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<sst xmlns="http://schemas.openxmlformats.org/spreadsheetml/2006/main" count="1445" uniqueCount="483">
  <si>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</si>
  <si>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</si>
  <si>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</si>
  <si>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</si>
  <si>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</si>
  <si>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</si>
  <si>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</si>
  <si>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</si>
  <si>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</si>
  <si>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</si>
  <si>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</si>
  <si>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</si>
  <si>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</si>
  <si>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</si>
  <si>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</si>
  <si>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</si>
  <si>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</si>
  <si>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</si>
  <si>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</si>
  <si>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</si>
  <si>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</si>
  <si>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</si>
  <si>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</si>
  <si>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</si>
  <si>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</si>
  <si>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</si>
  <si>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</si>
  <si>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</si>
  <si>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</si>
  <si>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</si>
  <si>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</si>
  <si>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</si>
  <si>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</si>
  <si>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</si>
  <si>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</si>
  <si>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</si>
  <si>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</si>
  <si>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</si>
  <si>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</si>
  <si>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</si>
  <si>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</si>
  <si>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</si>
  <si>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</si>
  <si>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076</t>
  </si>
  <si>
    <t>Joštova 3 - Přeložka přípojky plynu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</si>
  <si>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</si>
  <si>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</si>
  <si>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</si>
  <si>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</si>
  <si>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</si>
  <si>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</si>
  <si>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</si>
  <si>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</si>
  <si>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</si>
  <si>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</si>
  <si>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</si>
  <si>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</si>
  <si>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Přeložka přípojky plynu</t>
  </si>
  <si>
    <t>1</t>
  </si>
  <si>
    <t>Změna umístění HUP</t>
  </si>
  <si>
    <t>Celkem za stavbu</t>
  </si>
  <si>
    <t>CZK</t>
  </si>
  <si>
    <t>#POPS</t>
  </si>
  <si>
    <t>Popis stavby: 076 - Joštova 3 - Přeložka přípojky plynu</t>
  </si>
  <si>
    <t>#POPO</t>
  </si>
  <si>
    <t>Popis objektu: 00 - Vedlejší a ostatní náklady</t>
  </si>
  <si>
    <t>#POPR</t>
  </si>
  <si>
    <t>Popis rozpočtu: 00 - Vedlejší a ostatní náklady</t>
  </si>
  <si>
    <t>Popis objektu: 01 - Přeložka přípojky plynu</t>
  </si>
  <si>
    <t>Popis rozpočtu: 1 - Změna umístění HUP</t>
  </si>
  <si>
    <t>Rekapitulace dílů</t>
  </si>
  <si>
    <t>Typ dílu</t>
  </si>
  <si>
    <t>11</t>
  </si>
  <si>
    <t>Přípravné a přidružené práce</t>
  </si>
  <si>
    <t>13</t>
  </si>
  <si>
    <t>Hloubené vykopávky</t>
  </si>
  <si>
    <t>15</t>
  </si>
  <si>
    <t>Roubení</t>
  </si>
  <si>
    <t>16</t>
  </si>
  <si>
    <t>Přemístění výkopku</t>
  </si>
  <si>
    <t>17</t>
  </si>
  <si>
    <t>Konstrukce ze zemin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</si>
  <si>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</si>
  <si>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</si>
  <si>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</si>
  <si>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</si>
  <si>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</si>
  <si>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</si>
  <si>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</si>
  <si>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</si>
  <si>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</si>
  <si>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</si>
  <si>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</si>
  <si>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</si>
  <si>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</si>
  <si>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</si>
  <si>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</si>
  <si>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</si>
  <si>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723</t>
  </si>
  <si>
    <t>Vnitřní plynovod</t>
  </si>
  <si>
    <t>766</t>
  </si>
  <si>
    <t>Konstrukce truhlářské</t>
  </si>
  <si>
    <t>783</t>
  </si>
  <si>
    <t>Nátěry</t>
  </si>
  <si>
    <t>M21</t>
  </si>
  <si>
    <t>Elektromontáže</t>
  </si>
  <si>
    <t>M23</t>
  </si>
  <si>
    <t>Montáže potrubí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</si>
  <si>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</si>
  <si>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</si>
  <si>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</si>
  <si>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</si>
  <si>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</si>
  <si>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</si>
  <si>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</si>
  <si>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</si>
  <si>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</si>
  <si>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</si>
  <si>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</si>
  <si>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</si>
  <si>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</si>
  <si>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</si>
  <si>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</si>
  <si>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</si>
  <si>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</si>
  <si>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</si>
  <si>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</si>
  <si>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</si>
  <si>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</si>
  <si>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</si>
  <si>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</si>
  <si>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</si>
  <si>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</si>
  <si>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</si>
  <si>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</si>
  <si>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</si>
  <si>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</si>
  <si>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</si>
  <si>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</si>
  <si>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</si>
  <si>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</si>
  <si>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</si>
  <si>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</si>
  <si>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</si>
  <si>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</si>
  <si>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005111021R</t>
  </si>
  <si>
    <t>Vytyčení inženýrských sítí</t>
  </si>
  <si>
    <t>Soubor</t>
  </si>
  <si>
    <t>RTS 22/ II</t>
  </si>
  <si>
    <t>Indiv</t>
  </si>
  <si>
    <t>VRN</t>
  </si>
  <si>
    <t>Běžná</t>
  </si>
  <si>
    <t>POL99_8</t>
  </si>
  <si>
    <t>POP</t>
  </si>
  <si>
    <t>Dále je v položce započteno provedení vytyčení trasy a přesné určení uložení plynárenského zařízení a plynovodních přípojek viz Vyjádření GasNet.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</si>
  <si>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</si>
  <si>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</si>
  <si>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</si>
  <si>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005121 R</t>
  </si>
  <si>
    <t>Zařízení staveniště</t>
  </si>
  <si>
    <t>Veškeré náklady spojené s vybudováním, provozem a odstraněním zařízení staveniště.</t>
  </si>
  <si>
    <t>V položce je započteno oplocení místa provádení prací.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</si>
  <si>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</si>
  <si>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</si>
  <si>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</si>
  <si>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</si>
  <si>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</si>
  <si>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</si>
  <si>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</si>
  <si>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</si>
  <si>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</si>
  <si>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</si>
  <si>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</si>
  <si>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</si>
  <si>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</si>
  <si>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</si>
  <si>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</si>
  <si>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</si>
  <si>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Zaměření a vytýčení stávajících inženýrských sítí v místě stavby z hlediska jejich ochrany při provádění stavby.</t>
  </si>
  <si>
    <t>END</t>
  </si>
  <si>
    <t>Položkový soupis prací a dodávek</t>
  </si>
  <si>
    <t>113106122R00</t>
  </si>
  <si>
    <t>Rozebrání komunikací pro pěší s jakýmkoliv ložem a výplní spár  z kamenných dlaždic nebo desek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</si>
  <si>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</si>
  <si>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</si>
  <si>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</si>
  <si>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</si>
  <si>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</si>
  <si>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</si>
  <si>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>2,8*2,8</t>
  </si>
  <si>
    <t>VV</t>
  </si>
  <si>
    <t>113106111R00</t>
  </si>
  <si>
    <t>Rozebrání komunikací pro pěší s jakýmkoliv ložem a výplní spár  z mozaiky</t>
  </si>
  <si>
    <t>okapový chodníček ze žulových kostek - mozaiky : 2,8*0,5</t>
  </si>
  <si>
    <t>113107505R00</t>
  </si>
  <si>
    <t>Odstranění podkladů nebo krytů z kameniva hrubého drceného, v ploše jednotlivě do 50 m2, tloušťka vrstvy 50 mm</t>
  </si>
  <si>
    <t>2,3*3,05</t>
  </si>
  <si>
    <t>113111125R00</t>
  </si>
  <si>
    <t>Odstranění podkladů nebo krytů z kameniva zpevněného cementem, v ploše jednotlivě do 50 m2, tloušťka vrstvy 250 mm</t>
  </si>
  <si>
    <t>1,8*2,8</t>
  </si>
  <si>
    <t>113107525R00</t>
  </si>
  <si>
    <t>Odstranění podkladů nebo krytů z kameniva hrubého drceného, v ploše jednotlivě do 50 m2, tloušťka vrstvy 250 mm</t>
  </si>
  <si>
    <t>1,3*2,3</t>
  </si>
  <si>
    <t>119001421R00</t>
  </si>
  <si>
    <t>Dočasné zajištění podzemního potrubí nebo vedení kabelů do 3 kabelů</t>
  </si>
  <si>
    <t>m</t>
  </si>
  <si>
    <t>800-1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</si>
  <si>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</si>
  <si>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kabel NN 2x : 2,0*2</t>
  </si>
  <si>
    <t>kabel VN 1x : 2,0</t>
  </si>
  <si>
    <t>119001412R00</t>
  </si>
  <si>
    <t>Dočasné zajištění podzemního potrubí nebo vedení betonového potrubí  DN  přes 200  do 500 mm</t>
  </si>
  <si>
    <t>dešťová kanalizace : 1,0</t>
  </si>
  <si>
    <t>130001101R00</t>
  </si>
  <si>
    <t>Příplatek k cenám za ztížené vykopávky v horninách jakékoliv třídy</t>
  </si>
  <si>
    <t>m3</t>
  </si>
  <si>
    <t>Příplatek k cenám hloubených vykopávek za ztížení vykopávky v blízkosti podzemního vedení nebo výbušnin pro jakoukoliv třídu horniny.</t>
  </si>
  <si>
    <t>Odkaz na mn. položky pořadí 9 : 1,06720</t>
  </si>
  <si>
    <t>139601102R00</t>
  </si>
  <si>
    <t>Ruční výkop jam, rýh a šachet v hornině 3</t>
  </si>
  <si>
    <t>s přehozením na vzdálenost do 5 m nebo s naložením na ruční dopravní prostředek</t>
  </si>
  <si>
    <t>hloubka výkopu dle TZ = 1,2m : 0,8*2,3*(1,20-0,08-0,04-0,25-0,25)</t>
  </si>
  <si>
    <t>151101101R00</t>
  </si>
  <si>
    <t>Zřízení pažení a rozepření stěn rýh příložné  pro jakoukoliv mezerovitost, hloubky do 2 m</t>
  </si>
  <si>
    <t>pro podzemní vedení pro všechny šířky rýhy,</t>
  </si>
  <si>
    <t>2,3*1,2*2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</si>
  <si>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</si>
  <si>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</si>
  <si>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</si>
  <si>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10 : 5,52000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</si>
  <si>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</si>
  <si>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</si>
  <si>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</si>
  <si>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</si>
  <si>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</si>
  <si>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</si>
  <si>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</si>
  <si>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</si>
  <si>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>1,0672*19</t>
  </si>
  <si>
    <t>199000005R00</t>
  </si>
  <si>
    <t>Poplatky za skládku zeminy 1- 4, skupina 17 05 04 z Katalogu odpadů</t>
  </si>
  <si>
    <t xml:space="preserve">m3    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</si>
  <si>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</si>
  <si>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</si>
  <si>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</si>
  <si>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0,8*2,3*0,30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</si>
  <si>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</si>
  <si>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</si>
  <si>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</si>
  <si>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vytěžená zemina : 1,0672</t>
  </si>
  <si>
    <t xml:space="preserve">vytlačená zemina : </t>
  </si>
  <si>
    <t>lože : -0,184</t>
  </si>
  <si>
    <t>obsyp : -0,552</t>
  </si>
  <si>
    <t>58330002.AR</t>
  </si>
  <si>
    <t>štěrkopísek</t>
  </si>
  <si>
    <t>t</t>
  </si>
  <si>
    <t>SPCM</t>
  </si>
  <si>
    <t>Specifikace</t>
  </si>
  <si>
    <t>POL3_</t>
  </si>
  <si>
    <t>0,3312*1,67*1,1*1,01</t>
  </si>
  <si>
    <t>317944311RT3</t>
  </si>
  <si>
    <t>Dodání a osazení válcovaných nosníků do připravených otvorů profil I 120</t>
  </si>
  <si>
    <t>801-4</t>
  </si>
  <si>
    <t>bez zazdění hlav, s nařezáním nosníků na potřebný rozměr,</t>
  </si>
  <si>
    <t>451572211RK1</t>
  </si>
  <si>
    <t>Lože pod potrubí, stoky a drobné objekty z kameniva těženého 4÷8 mm</t>
  </si>
  <si>
    <t>827-1</t>
  </si>
  <si>
    <t>v otevřeném výkopu,</t>
  </si>
  <si>
    <t>0,8*2,3*0,10</t>
  </si>
  <si>
    <t>451577977R00</t>
  </si>
  <si>
    <t>Podklad nebo lože pod dlažbu (přídlažbu) ze štěrkodrti tloušťky do 100 mm</t>
  </si>
  <si>
    <t>v ploše vodorovné nebo ve sklonu do 1:5</t>
  </si>
  <si>
    <t>vrstva pod SC, C8/10 : 1,3*2,3</t>
  </si>
  <si>
    <t>451579977R00</t>
  </si>
  <si>
    <t>Podklad nebo lože pod dlažbu (přídlažbu) ze štěrkodrti příplatek za každý další 1 cm štěrkodrti nad 100 mm</t>
  </si>
  <si>
    <t>vrstva pod SC, C8/10 : 1,3*2,3*15</t>
  </si>
  <si>
    <t>další přípočet 2cm pod žulové kostky-mozaiku : 2,8*0,5*0,02</t>
  </si>
  <si>
    <t>451457777R00</t>
  </si>
  <si>
    <t>Podklad nebo lože pod dlažbu (přídlažbu) z malty cementové  tloušťky od 3 do 5 cm</t>
  </si>
  <si>
    <t>451459777R00</t>
  </si>
  <si>
    <t>Podklad nebo lože pod dlažbu (přídlažbu) z malty cementové  příplatek za další 1cm malty cementové nad 5 cm</t>
  </si>
  <si>
    <t>1,8*2,8*20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</si>
  <si>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</si>
  <si>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</si>
  <si>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</si>
  <si>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Dlažba se použije stávající.</t>
  </si>
  <si>
    <t>596111111R00</t>
  </si>
  <si>
    <t>Kladení dlažby z mozaiky komunikací pro pěší do lože z kameniva těženého, 1barva</t>
  </si>
  <si>
    <t>s provedením lože tl. do 40 mm, s vyplněním spár, s dvojím beraněním a se smetením přebytečného materiálu na vzdálenost do 3 m</t>
  </si>
  <si>
    <t>612403399RT2</t>
  </si>
  <si>
    <t>Hrubá výplň rýh ve stěnách, jakoukoliv maltou maltou ze suchých směsí  jakékoliv šířky</t>
  </si>
  <si>
    <t>jakékoliv šířky rýhy,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</si>
  <si>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</si>
  <si>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</si>
  <si>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</si>
  <si>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622 R02</t>
  </si>
  <si>
    <t>Zapravení a oprava omítky vnější kolem skříňky HUP</t>
  </si>
  <si>
    <t>soubor</t>
  </si>
  <si>
    <t>Vlastní</t>
  </si>
  <si>
    <t>Agregovaná položka</t>
  </si>
  <si>
    <t>POL2_</t>
  </si>
  <si>
    <t>952902110R00</t>
  </si>
  <si>
    <t>Čištění budov zametáním v místnostech, chodbách, na schodišti a na půdě</t>
  </si>
  <si>
    <t>průběžný a závěrečný úklid : 24,0*3</t>
  </si>
  <si>
    <t>953943113R00</t>
  </si>
  <si>
    <t>Osazování jiných kovových výrobků do vynechaných nebo vysekaných kapes zdiva, se zajištěním polohy, se zalitím cementovou maltou  přes 5 kg do 15 kg/kus</t>
  </si>
  <si>
    <t>kus</t>
  </si>
  <si>
    <t>801-1</t>
  </si>
  <si>
    <t>osazování výrobků ostatních jinde neuvedených, bez dodání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</si>
  <si>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</si>
  <si>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</si>
  <si>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</si>
  <si>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Odkaz na mn. položky pořadí 1 : 7,84000</t>
  </si>
  <si>
    <t>979071121R00</t>
  </si>
  <si>
    <t xml:space="preserve">Očištění vybouraných dlažebních kostek drobných,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</si>
  <si>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</si>
  <si>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>Odkaz na mn. položky pořadí 2 : 1,40000</t>
  </si>
  <si>
    <t>971033451R00</t>
  </si>
  <si>
    <t>Vybourání otvorů ve zdivu cihelném z jakýchkoliv cihel pálených  na jakoukoliv maltu vápenou nebo vápenocementovou, plochy do 0,25 m2, tloušťky do 450 mm</t>
  </si>
  <si>
    <t>801-3</t>
  </si>
  <si>
    <t>základovém nebo nadzákladovém,</t>
  </si>
  <si>
    <t>Včetně pomocného lešení o výšce podlahy do 1900 mm a pro zatížení do 1,5 kPa  (150 kg/m2).</t>
  </si>
  <si>
    <t>974031154R00</t>
  </si>
  <si>
    <t>Vysekání rýh v jakémkoliv zdivu cihelném v ploše  do hloubky 100 mm, šířky do 150 mm</t>
  </si>
  <si>
    <t>973042451R00</t>
  </si>
  <si>
    <t>Vysekání výklenků a kapes ve zdivu betonovém kapes  plochy do 0,25 m2, hloubky do 300 mm</t>
  </si>
  <si>
    <t>970031100R00</t>
  </si>
  <si>
    <t>Jádrové vrtání, kruhové prostupy v cihelném zdivu jádrové vrtání, do D 100 mm</t>
  </si>
  <si>
    <t>973031325R00</t>
  </si>
  <si>
    <t>Vysekání v cihelném zdivu výklenků a kapes kapes na jakoukoliv maltu vápennou nebo vápenocementovou, plochy do 0,1 m2, hloubky do 300 mm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</si>
  <si>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</si>
  <si>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</si>
  <si>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</si>
  <si>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</si>
  <si>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</si>
  <si>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723150000t00</t>
  </si>
  <si>
    <t>ODSTAVENÍ OBJEKTU Z PROVOZU a ZPĚTNÉ  UVEDENÍ DO PROVOZU</t>
  </si>
  <si>
    <t>723160805R00</t>
  </si>
  <si>
    <t>Demontáž přípojek k plynoměrům závitových  , G 5/4"</t>
  </si>
  <si>
    <t>pár</t>
  </si>
  <si>
    <t>800-721</t>
  </si>
  <si>
    <t>723230801R00</t>
  </si>
  <si>
    <t>Demontáž středotlakých regulátorů tlaku plynu regulační řada jednoduchá</t>
  </si>
  <si>
    <t>723260801R00</t>
  </si>
  <si>
    <t>Demontáž plynoměrů PS 2, PS 6, PS 10</t>
  </si>
  <si>
    <t>včetně demontáže ocelové skříňky</t>
  </si>
  <si>
    <t>723120805R00</t>
  </si>
  <si>
    <t>Demontáž potrubí svařovaného z trubek závitových přes 25 do DN 50</t>
  </si>
  <si>
    <t>723160831R00</t>
  </si>
  <si>
    <t>Demontáž přípojek k plynoměrům závitových rozpěrek, G 1"</t>
  </si>
  <si>
    <t>723160204R00</t>
  </si>
  <si>
    <t>Přípojky k plynoměrům G 1", bez ochozu</t>
  </si>
  <si>
    <t>včetně uzavíracích armatur, tvarovek, upevňovacího a těsnícího materiálu,</t>
  </si>
  <si>
    <t>Včetně potřebného počtu uzavíracích armatur, tvarovek, upevňovacího a těsnícího materiálu.</t>
  </si>
  <si>
    <t>723160334R00</t>
  </si>
  <si>
    <t>Rozpěrka přípojky plynoměru G 1"</t>
  </si>
  <si>
    <t>723239106R00</t>
  </si>
  <si>
    <t>Montáž plynovodních armatur se dvěma závity  , G 2"</t>
  </si>
  <si>
    <t>nový uzávěr plynu na propojovacím potrubí : 1</t>
  </si>
  <si>
    <t>42237028.AR</t>
  </si>
  <si>
    <t>kohout kulový F-F vnitřní-vnitřní závit; pro plyn; PN 1; 2 "; ovládání páčka</t>
  </si>
  <si>
    <t>723261912R00</t>
  </si>
  <si>
    <t>Montáž plynoměrů s odvzdušněním a vyzkoušením PS-2, PS-6</t>
  </si>
  <si>
    <t>723239211R00</t>
  </si>
  <si>
    <t xml:space="preserve">Montáž regulátoru středotlakého, jednoduchého, závitového,  </t>
  </si>
  <si>
    <t>Montáž stávajícího regulátoru tlaku FRANCEL B25, který se přemísťuje do nové skolkové niky v obvodovém zdivu o rozměrech 50/40/20cm.</t>
  </si>
  <si>
    <t>přemístění-zpětná montáž stávajícího regulátoru tlaku FRANCEL B 25 : 1</t>
  </si>
  <si>
    <t>28613212.MR</t>
  </si>
  <si>
    <t>D + M Kohout uzavírací kulový Polyvalve BTR d  32 PE 100 SDR 11</t>
  </si>
  <si>
    <t>723239103R00</t>
  </si>
  <si>
    <t>Montáž plynovodních armatur se dvěma závity  , G 1"</t>
  </si>
  <si>
    <t>osazení kulového kohoutu před regulátorem tlaku Js 1" : 1</t>
  </si>
  <si>
    <t>42237025.AR</t>
  </si>
  <si>
    <t>kohout kulový F-F vnitřní-vnitřní závit; pro plyn; PN 1; 1 "; ovládání páčka</t>
  </si>
  <si>
    <t>723239104R00</t>
  </si>
  <si>
    <t>Montáž plynovodních armatur se dvěma závity  , G 5/4"</t>
  </si>
  <si>
    <t>osazení kulového kohoutu za regulátorem tlaku Js 5/4" : 1</t>
  </si>
  <si>
    <t>42237026.AR</t>
  </si>
  <si>
    <t>kohout kulový F-F vnitřní-vnitřní závit; pro plyn; PN 1; 5/4 "; ovládání páčka</t>
  </si>
  <si>
    <t>na vnitřním plynovodu : 3</t>
  </si>
  <si>
    <t>723178115R00</t>
  </si>
  <si>
    <t>Potrubí z plastických hmot vícevrstvé polyetylen-hliníkové PEX/AL/PEX, D 32 mm, s 3,0 mm, PN 5, lisovaný spoj s mosaznými tvarovkami</t>
  </si>
  <si>
    <t>včetně tvarovek, bez zednických výpomocí,</t>
  </si>
  <si>
    <t>V položkách jsou započteny náklady na dodávku potrubí a tvarovek včetně montáže.</t>
  </si>
  <si>
    <t>Včetně pomocného lešení o výšce podlahy do 1900 mm a pro zatížení do 1,5 kPa.</t>
  </si>
  <si>
    <t>2,3+1,5</t>
  </si>
  <si>
    <t>723150312R00</t>
  </si>
  <si>
    <t>Potrubí ocelové hladké černé svařované D 57 mm, s 2,9 mm</t>
  </si>
  <si>
    <t>Potrubí včetně tvarovek a zednických výpomocí.</t>
  </si>
  <si>
    <t>vnitřní  plynoinstalace : 10,0</t>
  </si>
  <si>
    <t>28614002.AR</t>
  </si>
  <si>
    <t>trubka ochranná HDPE; SDR 26,0; vnější průměr 63,0 mm; vnitřní průměr 57,0 mm; s = 3,00 mm; barva černá se žlutými pruhy</t>
  </si>
  <si>
    <t>venkovní část přípojky plynu - chránička : 2,3</t>
  </si>
  <si>
    <t>14310504.AR</t>
  </si>
  <si>
    <t>trubka bralenová 11343; jmenovitá světlost DN 50-2"; použití: chránička, popláštěná - pro rozvody kapalin a plynů ukládaných do země</t>
  </si>
  <si>
    <t>svislá venkovní část plynového potrubí : 1,5</t>
  </si>
  <si>
    <t>723150369R00</t>
  </si>
  <si>
    <t>Potrubí ocel. černé svařované - chráničky D 89 mm, s 3,6 mm</t>
  </si>
  <si>
    <t>chránička  plynového potrubí vnitřní - průchody zdmi : 0,7+1,05</t>
  </si>
  <si>
    <t>723150367R00</t>
  </si>
  <si>
    <t>Potrubí ocel. černé svařované - chráničky D 57 mm, s 2,9 mm</t>
  </si>
  <si>
    <t>chránička plynového potrubí ze regulátorem tlaku (svedení potrubí do sklepního prostoru 1.PP) : 1,5</t>
  </si>
  <si>
    <t>723150343R00</t>
  </si>
  <si>
    <t>Zhotovení redukce kováním 1DN, DN 50/32</t>
  </si>
  <si>
    <t>877152121R00</t>
  </si>
  <si>
    <t>Montáž elektrotvarovek přirážka za 1 spoj elektrotvarovky, vnějšího průměru 25 mm</t>
  </si>
  <si>
    <t>286538091R</t>
  </si>
  <si>
    <t>koleno PE100; 90,0 °; SDR 11,0; PN 10, PN 16; D = 37,0 mm; di = 25,0 mm; spoj elektrosvařovaný</t>
  </si>
  <si>
    <t>42243705R</t>
  </si>
  <si>
    <t>souprava regulační složení regulátor, přechodka, rohový kohout 1", vstupním propojem na sferokonus a hrdlem na plynoměr</t>
  </si>
  <si>
    <t>Přechodka ISIFLO 32/1", objímka, držák, vložka.</t>
  </si>
  <si>
    <t>10006302</t>
  </si>
  <si>
    <t>D + M Koleno ocelové DN 50 PN16 - 90st</t>
  </si>
  <si>
    <t>27344380R</t>
  </si>
  <si>
    <t>manžeta těsnicí na chráničky; EPDM; D trubky = 32 mm; D chráničky = 63 mm; DN 25; DN chráničky 50</t>
  </si>
  <si>
    <t>27344384R</t>
  </si>
  <si>
    <t>manžeta těsnicí na chráničky; EPDM; D trubky = 50 mm; D chráničky = 90 mm; DN 40; DN chráničky 80</t>
  </si>
  <si>
    <t>7231 R01</t>
  </si>
  <si>
    <t>Odvzdušnění a napuštění plynového potrubí</t>
  </si>
  <si>
    <t>723190909R00</t>
  </si>
  <si>
    <t>Opravy plynovodního potrubí doplňkové práce  neúřední tlaková zkouška dosavadního potrubí</t>
  </si>
  <si>
    <t>998723101R00</t>
  </si>
  <si>
    <t>Přesun hmot pro vnitřní plynovod v objektech výšky do 6 m</t>
  </si>
  <si>
    <t>vodorovně do 50 m</t>
  </si>
  <si>
    <t>766 01</t>
  </si>
  <si>
    <t>Montáž nové plynoměrné skříňky HUP do nové niky v soklu obvodové stěny</t>
  </si>
  <si>
    <t>včetně zapravení</t>
  </si>
  <si>
    <t>42243810R</t>
  </si>
  <si>
    <t>souprava regulační složení skříň s dvířky vel. 500 x 480 x 230 mm, instalace do nik, výklenků, pro umístění HUP a regulátorů</t>
  </si>
  <si>
    <t>Základní parametry:</t>
  </si>
  <si>
    <t>500 x 480 x 230 mm</t>
  </si>
  <si>
    <t>Vstupní tlak 50 – 500 kPa</t>
  </si>
  <si>
    <t>Výstupní tlak 2 kPa</t>
  </si>
  <si>
    <t>Výkon 0 – 6 m3(n)/hod</t>
  </si>
  <si>
    <t>Barva standard - béžová (šedá)</t>
  </si>
  <si>
    <t xml:space="preserve">  - vstup PE 25 ( PE 32, ocel )</t>
  </si>
  <si>
    <t>Použití:</t>
  </si>
  <si>
    <t>- pro umístění HUP, regulátoru a plynoměru s roztečí 100 mm</t>
  </si>
  <si>
    <t>Skříň je určena pro instalaci do nik, výklenků, nebo spolu s podstavcem může tvořit samostatně stojící regulační pilířek umístěný na hranici pozemků v předzahrádkách rodinných domků.</t>
  </si>
  <si>
    <t>Svými malými rozměry působí nenápadně a nenarušuje estetický vzhled obytných zón. Vhodná i pro plynofikaci městských částí a objektů s vysokou koncentrací inženýrských sítí, kde díky příznivým zástavbovým rozměrům nekomplikuje souběh s ostatními inženýrskými sítěmi.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</si>
  <si>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</si>
  <si>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</si>
  <si>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</si>
  <si>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</si>
  <si>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nátěr potrubí žlutou barvou</t>
  </si>
  <si>
    <t>210800525RT1</t>
  </si>
  <si>
    <t>Montáž vodiče H07V-U (CY), 2,5 mm2, uloženého volně, včetně dodávky vodiče</t>
  </si>
  <si>
    <t>210010123R00</t>
  </si>
  <si>
    <t>Montáž trubky  ochranné, polyetylenové, DN do 47 mm, volně uložené</t>
  </si>
  <si>
    <t>230220001R00</t>
  </si>
  <si>
    <t>Montáž zemní soupravy pro šoupátka, DN 13 6580</t>
  </si>
  <si>
    <t>230220006R00</t>
  </si>
  <si>
    <t>Montáž litinového poklopu - plynovod</t>
  </si>
  <si>
    <t>230230016R00</t>
  </si>
  <si>
    <t>Hlavní tlaková zkouška vzduchem 0,6 MPa, DN 50</t>
  </si>
  <si>
    <t>28613221R</t>
  </si>
  <si>
    <t>příslušenství souprava zemní teleskopická; 700-1000 mm</t>
  </si>
  <si>
    <t>42291357R</t>
  </si>
  <si>
    <t>poklop šoupátkový tvárná litina; použití pro plyn, k ochraně zemních souprav osazených na šoupátkách, čichaček na chráničkách, kulových kohoutů se zemní soupravou, k zabudování do terénu a vozovek; ochrana proti korozi asfaltový nátěr vně i uvnitř; h = 210,0 mm; vnitř.pr.D = 200 mm; D = 260,0 mm</t>
  </si>
  <si>
    <t>422915501R</t>
  </si>
  <si>
    <t>deska podkladová pro šoupátkové poklopy</t>
  </si>
  <si>
    <t>904      R03</t>
  </si>
  <si>
    <t>Hzs-zkousky v ramci montaz.praci, Revize výtahu a komplexní zkouška</t>
  </si>
  <si>
    <t>h</t>
  </si>
  <si>
    <t>Prav.M</t>
  </si>
  <si>
    <t>HZS</t>
  </si>
  <si>
    <t>POL10_</t>
  </si>
  <si>
    <t>460490012RT1</t>
  </si>
  <si>
    <t>Fólie výstražná z PVC, šířka 33 cm, fólie PVC šířka 33 cm</t>
  </si>
  <si>
    <t>460510203RT1</t>
  </si>
  <si>
    <t>Žlab kabelový prefabrikovaný TK 2, neasfaltovaný, včetně dodávky žlabu a poklopu</t>
  </si>
  <si>
    <t>pro uložení kabelů - křížení : 3*2,0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</si>
  <si>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</si>
  <si>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</si>
  <si>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</si>
  <si>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</si>
  <si>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5,63454*19</t>
  </si>
  <si>
    <t>979999974R00</t>
  </si>
  <si>
    <t>Poplatek za skládku za uložení, zemina a kamení s příměsí do 5 % (cihla, beton),  , skupina 17 05 04 z Katalogu odpadů</t>
  </si>
  <si>
    <t>V položce jsou zakalkulovány i náklady na dodání hmot pro lože a na dodání téhož materiálu pro výplň spár.</t>
  </si>
  <si>
    <t>Regulační skříň S 300</t>
  </si>
  <si>
    <t>Napojení</t>
  </si>
  <si>
    <t xml:space="preserve">  - výstup do stěny skříně (boční – zadní) - 1“ do dna skříně (spodní) - závit 1“, nebo ocel DN 20 pro svár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</si>
</sst>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SUMIF(F57:F78,A16,I57:I78)+SUMIF(F57:F78,"PSU",I57:I78)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SUMIF(F57:F78,A17,I57:I78)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SUMIF(F57:F78,A18,I57:I78)</f>
        <v>0</v>
      </c>
      <c r="J18" s="85"/>
    </row>
    <row r="19" spans="1:10" ht="23.25" customHeight="1" x14ac:dyDescent="0.2">
      <c r="A19" s="196" t="s">
        <v>113</v>
      </c>
      <c r="B19" s="38" t="s">
        <v>27</v>
      </c>
      <c r="C19" s="62"/>
      <c r="D19" s="63"/>
      <c r="E19" s="83"/>
      <c r="F19" s="84"/>
      <c r="G19" s="83"/>
      <c r="H19" s="84"/>
      <c r="I19" s="83">
        <f>SUMIF(F57:F78,A19,I57:I78)</f>
        <v>0</v>
      </c>
      <c r="J19" s="85"/>
    </row>
    <row r="20" spans="1:10" ht="23.25" customHeight="1" x14ac:dyDescent="0.2">
      <c r="A20" s="196" t="s">
        <v>114</v>
      </c>
      <c r="B20" s="38" t="s">
        <v>28</v>
      </c>
      <c r="C20" s="62"/>
      <c r="D20" s="63"/>
      <c r="E20" s="83"/>
      <c r="F20" s="84"/>
      <c r="G20" s="83"/>
      <c r="H20" s="84"/>
      <c r="I20" s="83">
        <f>SUMIF(F57:F78,A20,I57:I78)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00 Naklady'!AE29+'01 1 Pol'!AE230</f>
        <v>0</v>
      </c>
      <c r="G39" s="149">
        <f>'00 00 Naklady'!AF29+'01 1 Pol'!AF230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00 Naklady'!AE29</f>
        <v>0</v>
      </c>
      <c r="G40" s="155">
        <f>'00 00 Naklady'!AF29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54</v>
      </c>
      <c r="D41" s="147"/>
      <c r="E41" s="147"/>
      <c r="F41" s="158">
        <f>'00 00 Naklady'!AE29</f>
        <v>0</v>
      </c>
      <c r="G41" s="150">
        <f>'00 00 Naklady'!AF29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55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56</v>
      </c>
      <c r="C43" s="153" t="s">
        <v>57</v>
      </c>
      <c r="D43" s="153"/>
      <c r="E43" s="153"/>
      <c r="F43" s="154">
        <f>'01 1 Pol'!AE230</f>
        <v>0</v>
      </c>
      <c r="G43" s="155">
        <f>'01 1 Pol'!AF230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58</v>
      </c>
      <c r="C44" s="147" t="s">
        <v>59</v>
      </c>
      <c r="D44" s="147"/>
      <c r="E44" s="147"/>
      <c r="F44" s="158">
        <f>'01 1 Pol'!AE230</f>
        <v>0</v>
      </c>
      <c r="G44" s="150">
        <f>'01 1 Pol'!AF230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60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62</v>
      </c>
      <c r="B47" t="s">
        <v>63</v>
      </c>
    </row>
    <row r="48" spans="1:10" x14ac:dyDescent="0.2">
      <c r="A48" t="s">
        <v>64</v>
      </c>
      <c r="B48" t="s">
        <v>65</v>
      </c>
    </row>
    <row r="49" spans="1:10" x14ac:dyDescent="0.2">
      <c r="A49" t="s">
        <v>66</v>
      </c>
      <c r="B49" t="s">
        <v>67</v>
      </c>
    </row>
    <row r="50" spans="1:10" x14ac:dyDescent="0.2">
      <c r="A50" t="s">
        <v>64</v>
      </c>
      <c r="B50" t="s">
        <v>68</v>
      </c>
    </row>
    <row r="51" spans="1:10" x14ac:dyDescent="0.2">
      <c r="A51" t="s">
        <v>66</v>
      </c>
      <c r="B51" t="s">
        <v>69</v>
      </c>
    </row>
    <row r="54" spans="1:10" ht="15.75" x14ac:dyDescent="0.25">
      <c r="B54" s="175" t="s">
        <v>70</v>
      </c>
    </row>
    <row r="56" spans="1:10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71</v>
      </c>
      <c r="G56" s="182"/>
      <c r="H56" s="182"/>
      <c r="I56" s="182" t="s">
        <v>29</v>
      </c>
      <c r="J56" s="182" t="s">
        <v>0</v>
      </c>
    </row>
    <row r="57" spans="1:10" ht="36.75" customHeight="1" x14ac:dyDescent="0.2">
      <c r="A57" s="178"/>
      <c r="B57" s="183" t="s">
        <v>72</v>
      </c>
      <c r="C57" s="184" t="s">
        <v>73</v>
      </c>
      <c r="D57" s="185"/>
      <c r="E57" s="185"/>
      <c r="F57" s="192" t="s">
        <v>24</v>
      </c>
      <c r="G57" s="193"/>
      <c r="H57" s="193"/>
      <c r="I57" s="193">
        <f>'01 1 Pol'!G8</f>
        <v>0</v>
      </c>
      <c r="J57" s="189" t="str">
        <f>IF(I79=0,"",I57/I79*100)</f>
        <v/>
      </c>
    </row>
    <row r="58" spans="1:10" ht="36.75" customHeight="1" x14ac:dyDescent="0.2">
      <c r="A58" s="178"/>
      <c r="B58" s="183" t="s">
        <v>74</v>
      </c>
      <c r="C58" s="184" t="s">
        <v>75</v>
      </c>
      <c r="D58" s="185"/>
      <c r="E58" s="185"/>
      <c r="F58" s="192" t="s">
        <v>24</v>
      </c>
      <c r="G58" s="193"/>
      <c r="H58" s="193"/>
      <c r="I58" s="193">
        <f>'01 1 Pol'!G28</f>
        <v>0</v>
      </c>
      <c r="J58" s="189" t="str">
        <f>IF(I79=0,"",I58/I79*100)</f>
        <v/>
      </c>
    </row>
    <row r="59" spans="1:10" ht="36.75" customHeight="1" x14ac:dyDescent="0.2">
      <c r="A59" s="178"/>
      <c r="B59" s="183" t="s">
        <v>76</v>
      </c>
      <c r="C59" s="184" t="s">
        <v>77</v>
      </c>
      <c r="D59" s="185"/>
      <c r="E59" s="185"/>
      <c r="F59" s="192" t="s">
        <v>24</v>
      </c>
      <c r="G59" s="193"/>
      <c r="H59" s="193"/>
      <c r="I59" s="193">
        <f>'01 1 Pol'!G35</f>
        <v>0</v>
      </c>
      <c r="J59" s="189" t="str">
        <f>IF(I79=0,"",I59/I79*100)</f>
        <v/>
      </c>
    </row>
    <row r="60" spans="1:10" ht="36.75" customHeight="1" x14ac:dyDescent="0.2">
      <c r="A60" s="178"/>
      <c r="B60" s="183" t="s">
        <v>78</v>
      </c>
      <c r="C60" s="184" t="s">
        <v>79</v>
      </c>
      <c r="D60" s="185"/>
      <c r="E60" s="185"/>
      <c r="F60" s="192" t="s">
        <v>24</v>
      </c>
      <c r="G60" s="193"/>
      <c r="H60" s="193"/>
      <c r="I60" s="193">
        <f>'01 1 Pol'!G42</f>
        <v>0</v>
      </c>
      <c r="J60" s="189" t="str">
        <f>IF(I79=0,"",I60/I79*100)</f>
        <v/>
      </c>
    </row>
    <row r="61" spans="1:10" ht="36.75" customHeight="1" x14ac:dyDescent="0.2">
      <c r="A61" s="178"/>
      <c r="B61" s="183" t="s">
        <v>80</v>
      </c>
      <c r="C61" s="184" t="s">
        <v>81</v>
      </c>
      <c r="D61" s="185"/>
      <c r="E61" s="185"/>
      <c r="F61" s="192" t="s">
        <v>24</v>
      </c>
      <c r="G61" s="193"/>
      <c r="H61" s="193"/>
      <c r="I61" s="193">
        <f>'01 1 Pol'!G54</f>
        <v>0</v>
      </c>
      <c r="J61" s="189" t="str">
        <f>IF(I79=0,"",I61/I79*100)</f>
        <v/>
      </c>
    </row>
    <row r="62" spans="1:10" ht="36.75" customHeight="1" x14ac:dyDescent="0.2">
      <c r="A62" s="178"/>
      <c r="B62" s="183" t="s">
        <v>82</v>
      </c>
      <c r="C62" s="184" t="s">
        <v>83</v>
      </c>
      <c r="D62" s="185"/>
      <c r="E62" s="185"/>
      <c r="F62" s="192" t="s">
        <v>24</v>
      </c>
      <c r="G62" s="193"/>
      <c r="H62" s="193"/>
      <c r="I62" s="193">
        <f>'01 1 Pol'!G66</f>
        <v>0</v>
      </c>
      <c r="J62" s="189" t="str">
        <f>IF(I79=0,"",I62/I79*100)</f>
        <v/>
      </c>
    </row>
    <row r="63" spans="1:10" ht="36.75" customHeight="1" x14ac:dyDescent="0.2">
      <c r="A63" s="178"/>
      <c r="B63" s="183" t="s">
        <v>84</v>
      </c>
      <c r="C63" s="184" t="s">
        <v>85</v>
      </c>
      <c r="D63" s="185"/>
      <c r="E63" s="185"/>
      <c r="F63" s="192" t="s">
        <v>24</v>
      </c>
      <c r="G63" s="193"/>
      <c r="H63" s="193"/>
      <c r="I63" s="193">
        <f>'01 1 Pol'!G69</f>
        <v>0</v>
      </c>
      <c r="J63" s="189" t="str">
        <f>IF(I79=0,"",I63/I79*100)</f>
        <v/>
      </c>
    </row>
    <row r="64" spans="1:10" ht="36.75" customHeight="1" x14ac:dyDescent="0.2">
      <c r="A64" s="178"/>
      <c r="B64" s="183" t="s">
        <v>86</v>
      </c>
      <c r="C64" s="184" t="s">
        <v>87</v>
      </c>
      <c r="D64" s="185"/>
      <c r="E64" s="185"/>
      <c r="F64" s="192" t="s">
        <v>24</v>
      </c>
      <c r="G64" s="193"/>
      <c r="H64" s="193"/>
      <c r="I64" s="193">
        <f>'01 1 Pol'!G86</f>
        <v>0</v>
      </c>
      <c r="J64" s="189" t="str">
        <f>IF(I79=0,"",I64/I79*100)</f>
        <v/>
      </c>
    </row>
    <row r="65" spans="1:10" ht="36.75" customHeight="1" x14ac:dyDescent="0.2">
      <c r="A65" s="178"/>
      <c r="B65" s="183" t="s">
        <v>88</v>
      </c>
      <c r="C65" s="184" t="s">
        <v>89</v>
      </c>
      <c r="D65" s="185"/>
      <c r="E65" s="185"/>
      <c r="F65" s="192" t="s">
        <v>24</v>
      </c>
      <c r="G65" s="193"/>
      <c r="H65" s="193"/>
      <c r="I65" s="193">
        <f>'01 1 Pol'!G95</f>
        <v>0</v>
      </c>
      <c r="J65" s="189" t="str">
        <f>IF(I79=0,"",I65/I79*100)</f>
        <v/>
      </c>
    </row>
    <row r="66" spans="1:10" ht="36.75" customHeight="1" x14ac:dyDescent="0.2">
      <c r="A66" s="178"/>
      <c r="B66" s="183" t="s">
        <v>90</v>
      </c>
      <c r="C66" s="184" t="s">
        <v>91</v>
      </c>
      <c r="D66" s="185"/>
      <c r="E66" s="185"/>
      <c r="F66" s="192" t="s">
        <v>24</v>
      </c>
      <c r="G66" s="193"/>
      <c r="H66" s="193"/>
      <c r="I66" s="193">
        <f>'01 1 Pol'!G100</f>
        <v>0</v>
      </c>
      <c r="J66" s="189" t="str">
        <f>IF(I79=0,"",I66/I79*100)</f>
        <v/>
      </c>
    </row>
    <row r="67" spans="1:10" ht="36.75" customHeight="1" x14ac:dyDescent="0.2">
      <c r="A67" s="178"/>
      <c r="B67" s="183" t="s">
        <v>92</v>
      </c>
      <c r="C67" s="184" t="s">
        <v>93</v>
      </c>
      <c r="D67" s="185"/>
      <c r="E67" s="185"/>
      <c r="F67" s="192" t="s">
        <v>24</v>
      </c>
      <c r="G67" s="193"/>
      <c r="H67" s="193"/>
      <c r="I67" s="193">
        <f>'01 1 Pol'!G102</f>
        <v>0</v>
      </c>
      <c r="J67" s="189" t="str">
        <f>IF(I79=0,"",I67/I79*100)</f>
        <v/>
      </c>
    </row>
    <row r="68" spans="1:10" ht="36.75" customHeight="1" x14ac:dyDescent="0.2">
      <c r="A68" s="178"/>
      <c r="B68" s="183" t="s">
        <v>94</v>
      </c>
      <c r="C68" s="184" t="s">
        <v>95</v>
      </c>
      <c r="D68" s="185"/>
      <c r="E68" s="185"/>
      <c r="F68" s="192" t="s">
        <v>24</v>
      </c>
      <c r="G68" s="193"/>
      <c r="H68" s="193"/>
      <c r="I68" s="193">
        <f>'01 1 Pol'!G107</f>
        <v>0</v>
      </c>
      <c r="J68" s="189" t="str">
        <f>IF(I79=0,"",I68/I79*100)</f>
        <v/>
      </c>
    </row>
    <row r="69" spans="1:10" ht="36.75" customHeight="1" x14ac:dyDescent="0.2">
      <c r="A69" s="178"/>
      <c r="B69" s="183" t="s">
        <v>96</v>
      </c>
      <c r="C69" s="184" t="s">
        <v>97</v>
      </c>
      <c r="D69" s="185"/>
      <c r="E69" s="185"/>
      <c r="F69" s="192" t="s">
        <v>24</v>
      </c>
      <c r="G69" s="193"/>
      <c r="H69" s="193"/>
      <c r="I69" s="193">
        <f>'01 1 Pol'!G124</f>
        <v>0</v>
      </c>
      <c r="J69" s="189" t="str">
        <f>IF(I79=0,"",I69/I79*100)</f>
        <v/>
      </c>
    </row>
    <row r="70" spans="1:10" ht="36.75" customHeight="1" x14ac:dyDescent="0.2">
      <c r="A70" s="178"/>
      <c r="B70" s="183" t="s">
        <v>98</v>
      </c>
      <c r="C70" s="184" t="s">
        <v>99</v>
      </c>
      <c r="D70" s="185"/>
      <c r="E70" s="185"/>
      <c r="F70" s="192" t="s">
        <v>25</v>
      </c>
      <c r="G70" s="193"/>
      <c r="H70" s="193"/>
      <c r="I70" s="193">
        <f>'01 1 Pol'!G127</f>
        <v>0</v>
      </c>
      <c r="J70" s="189" t="str">
        <f>IF(I79=0,"",I70/I79*100)</f>
        <v/>
      </c>
    </row>
    <row r="71" spans="1:10" ht="36.75" customHeight="1" x14ac:dyDescent="0.2">
      <c r="A71" s="178"/>
      <c r="B71" s="183" t="s">
        <v>100</v>
      </c>
      <c r="C71" s="184" t="s">
        <v>101</v>
      </c>
      <c r="D71" s="185"/>
      <c r="E71" s="185"/>
      <c r="F71" s="192" t="s">
        <v>25</v>
      </c>
      <c r="G71" s="193"/>
      <c r="H71" s="193"/>
      <c r="I71" s="193">
        <f>'01 1 Pol'!G187</f>
        <v>0</v>
      </c>
      <c r="J71" s="189" t="str">
        <f>IF(I79=0,"",I71/I79*100)</f>
        <v/>
      </c>
    </row>
    <row r="72" spans="1:10" ht="36.75" customHeight="1" x14ac:dyDescent="0.2">
      <c r="A72" s="178"/>
      <c r="B72" s="183" t="s">
        <v>102</v>
      </c>
      <c r="C72" s="184" t="s">
        <v>103</v>
      </c>
      <c r="D72" s="185"/>
      <c r="E72" s="185"/>
      <c r="F72" s="192" t="s">
        <v>25</v>
      </c>
      <c r="G72" s="193"/>
      <c r="H72" s="193"/>
      <c r="I72" s="193">
        <f>'01 1 Pol'!G205</f>
        <v>0</v>
      </c>
      <c r="J72" s="189" t="str">
        <f>IF(I79=0,"",I72/I79*100)</f>
        <v/>
      </c>
    </row>
    <row r="73" spans="1:10" ht="36.75" customHeight="1" x14ac:dyDescent="0.2">
      <c r="A73" s="178"/>
      <c r="B73" s="183" t="s">
        <v>104</v>
      </c>
      <c r="C73" s="184" t="s">
        <v>105</v>
      </c>
      <c r="D73" s="185"/>
      <c r="E73" s="185"/>
      <c r="F73" s="192" t="s">
        <v>26</v>
      </c>
      <c r="G73" s="193"/>
      <c r="H73" s="193"/>
      <c r="I73" s="193">
        <f>'01 1 Pol'!G209</f>
        <v>0</v>
      </c>
      <c r="J73" s="189" t="str">
        <f>IF(I79=0,"",I73/I79*100)</f>
        <v/>
      </c>
    </row>
    <row r="74" spans="1:10" ht="36.75" customHeight="1" x14ac:dyDescent="0.2">
      <c r="A74" s="178"/>
      <c r="B74" s="183" t="s">
        <v>106</v>
      </c>
      <c r="C74" s="184" t="s">
        <v>107</v>
      </c>
      <c r="D74" s="185"/>
      <c r="E74" s="185"/>
      <c r="F74" s="192" t="s">
        <v>26</v>
      </c>
      <c r="G74" s="193"/>
      <c r="H74" s="193"/>
      <c r="I74" s="193">
        <f>'01 1 Pol'!G212</f>
        <v>0</v>
      </c>
      <c r="J74" s="189" t="str">
        <f>IF(I79=0,"",I74/I79*100)</f>
        <v/>
      </c>
    </row>
    <row r="75" spans="1:10" ht="36.75" customHeight="1" x14ac:dyDescent="0.2">
      <c r="A75" s="178"/>
      <c r="B75" s="183" t="s">
        <v>108</v>
      </c>
      <c r="C75" s="184" t="s">
        <v>109</v>
      </c>
      <c r="D75" s="185"/>
      <c r="E75" s="185"/>
      <c r="F75" s="192" t="s">
        <v>26</v>
      </c>
      <c r="G75" s="193"/>
      <c r="H75" s="193"/>
      <c r="I75" s="193">
        <f>'01 1 Pol'!G220</f>
        <v>0</v>
      </c>
      <c r="J75" s="189" t="str">
        <f>IF(I79=0,"",I75/I79*100)</f>
        <v/>
      </c>
    </row>
    <row r="76" spans="1:10" ht="36.75" customHeight="1" x14ac:dyDescent="0.2">
      <c r="A76" s="178"/>
      <c r="B76" s="183" t="s">
        <v>110</v>
      </c>
      <c r="C76" s="184" t="s">
        <v>111</v>
      </c>
      <c r="D76" s="185"/>
      <c r="E76" s="185"/>
      <c r="F76" s="192" t="s">
        <v>112</v>
      </c>
      <c r="G76" s="193"/>
      <c r="H76" s="193"/>
      <c r="I76" s="193">
        <f>'01 1 Pol'!G224</f>
        <v>0</v>
      </c>
      <c r="J76" s="189" t="str">
        <f>IF(I79=0,"",I76/I79*100)</f>
        <v/>
      </c>
    </row>
    <row r="77" spans="1:10" ht="36.75" customHeight="1" x14ac:dyDescent="0.2">
      <c r="A77" s="178"/>
      <c r="B77" s="183" t="s">
        <v>113</v>
      </c>
      <c r="C77" s="184" t="s">
        <v>27</v>
      </c>
      <c r="D77" s="185"/>
      <c r="E77" s="185"/>
      <c r="F77" s="192" t="s">
        <v>113</v>
      </c>
      <c r="G77" s="193"/>
      <c r="H77" s="193"/>
      <c r="I77" s="193">
        <f>'00 00 Naklady'!G8</f>
        <v>0</v>
      </c>
      <c r="J77" s="189" t="str">
        <f>IF(I79=0,"",I77/I79*100)</f>
        <v/>
      </c>
    </row>
    <row r="78" spans="1:10" ht="36.75" customHeight="1" x14ac:dyDescent="0.2">
      <c r="A78" s="178"/>
      <c r="B78" s="183" t="s">
        <v>114</v>
      </c>
      <c r="C78" s="184" t="s">
        <v>28</v>
      </c>
      <c r="D78" s="185"/>
      <c r="E78" s="185"/>
      <c r="F78" s="192" t="s">
        <v>114</v>
      </c>
      <c r="G78" s="193"/>
      <c r="H78" s="193"/>
      <c r="I78" s="193">
        <f>'00 00 Naklady'!G12</f>
        <v>0</v>
      </c>
      <c r="J78" s="189" t="str">
        <f>IF(I79=0,"",I78/I79*100)</f>
        <v/>
      </c>
    </row>
    <row r="79" spans="1:10" ht="25.5" customHeight="1" x14ac:dyDescent="0.2">
      <c r="A79" s="179"/>
      <c r="B79" s="186" t="s">
        <v>1</v>
      </c>
      <c r="C79" s="187"/>
      <c r="D79" s="188"/>
      <c r="E79" s="188"/>
      <c r="F79" s="194"/>
      <c r="G79" s="195"/>
      <c r="H79" s="195"/>
      <c r="I79" s="195">
        <f>SUM(I57:I78)</f>
        <v>0</v>
      </c>
      <c r="J79" s="190">
        <f>SUM(J57:J78)</f>
        <v>0</v>
      </c>
    </row>
    <row r="80" spans="1:10" x14ac:dyDescent="0.2">
      <c r="F80" s="135"/>
      <c r="G80" s="135"/>
      <c r="H80" s="135"/>
      <c r="I80" s="135"/>
      <c r="J80" s="191"/>
    </row>
    <row r="81" spans="6:10" x14ac:dyDescent="0.2">
      <c r="F81" s="135"/>
      <c r="G81" s="135"/>
      <c r="H81" s="135"/>
      <c r="I81" s="135"/>
      <c r="J81" s="191"/>
    </row>
    <row r="82" spans="6:10" x14ac:dyDescent="0.2">
      <c r="F82" s="135"/>
      <c r="G82" s="135"/>
      <c r="H82" s="135"/>
      <c r="I82" s="135"/>
      <c r="J82" s="191"/>
    </row>
  </sheetData>
  <sheetProtection password="8879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115</v>
      </c>
      <c r="B1" s="197"/>
      <c r="C1" s="197"/>
      <c r="D1" s="197"/>
      <c r="E1" s="197"/>
      <c r="F1" s="197"/>
      <c r="G1" s="197"/>
      <c r="AG1" t="s">
        <v>116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117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118</v>
      </c>
      <c r="AG3" t="s">
        <v>119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120</v>
      </c>
    </row>
    <row r="5" spans="1:60" x14ac:dyDescent="0.2">
      <c r="D5" s="10"/>
    </row>
    <row r="6" spans="1:60" ht="38.25" x14ac:dyDescent="0.2">
      <c r="A6" s="208" t="s">
        <v>121</v>
      </c>
      <c r="B6" s="210" t="s">
        <v>122</v>
      </c>
      <c r="C6" s="210" t="s">
        <v>123</v>
      </c>
      <c r="D6" s="209" t="s">
        <v>124</v>
      </c>
      <c r="E6" s="208" t="s">
        <v>125</v>
      </c>
      <c r="F6" s="207" t="s">
        <v>126</v>
      </c>
      <c r="G6" s="208" t="s">
        <v>29</v>
      </c>
      <c r="H6" s="211" t="s">
        <v>30</v>
      </c>
      <c r="I6" s="211" t="s">
        <v>127</v>
      </c>
      <c r="J6" s="211" t="s">
        <v>31</v>
      </c>
      <c r="K6" s="211" t="s">
        <v>128</v>
      </c>
      <c r="L6" s="211" t="s">
        <v>129</v>
      </c>
      <c r="M6" s="211" t="s">
        <v>130</v>
      </c>
      <c r="N6" s="211" t="s">
        <v>131</v>
      </c>
      <c r="O6" s="211" t="s">
        <v>132</v>
      </c>
      <c r="P6" s="211" t="s">
        <v>133</v>
      </c>
      <c r="Q6" s="211" t="s">
        <v>134</v>
      </c>
      <c r="R6" s="211" t="s">
        <v>135</v>
      </c>
      <c r="S6" s="211" t="s">
        <v>136</v>
      </c>
      <c r="T6" s="211" t="s">
        <v>137</v>
      </c>
      <c r="U6" s="211" t="s">
        <v>138</v>
      </c>
      <c r="V6" s="211" t="s">
        <v>139</v>
      </c>
      <c r="W6" s="211" t="s">
        <v>140</v>
      </c>
      <c r="X6" s="211" t="s">
        <v>141</v>
      </c>
      <c r="Y6" s="211" t="s">
        <v>142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143</v>
      </c>
      <c r="B8" s="225" t="s">
        <v>113</v>
      </c>
      <c r="C8" s="241" t="s">
        <v>27</v>
      </c>
      <c r="D8" s="226"/>
      <c r="E8" s="227"/>
      <c r="F8" s="228"/>
      <c r="G8" s="228">
        <f>SUMIF(AG9:AG11,"&lt;&gt;NOR",G9:G11)</f>
        <v>0</v>
      </c>
      <c r="H8" s="228"/>
      <c r="I8" s="228">
        <f>SUM(I9:I11)</f>
        <v>0</v>
      </c>
      <c r="J8" s="228"/>
      <c r="K8" s="228">
        <f>SUM(K9:K11)</f>
        <v>0</v>
      </c>
      <c r="L8" s="228"/>
      <c r="M8" s="228">
        <f>SUM(M9:M11)</f>
        <v>0</v>
      </c>
      <c r="N8" s="227"/>
      <c r="O8" s="227">
        <f>SUM(O9:O11)</f>
        <v>0</v>
      </c>
      <c r="P8" s="227"/>
      <c r="Q8" s="227">
        <f>SUM(Q9:Q11)</f>
        <v>0</v>
      </c>
      <c r="R8" s="228"/>
      <c r="S8" s="228"/>
      <c r="T8" s="229"/>
      <c r="U8" s="223"/>
      <c r="V8" s="223">
        <f>SUM(V9:V11)</f>
        <v>0</v>
      </c>
      <c r="W8" s="223"/>
      <c r="X8" s="223"/>
      <c r="Y8" s="223"/>
      <c r="AG8" t="s">
        <v>144</v>
      </c>
    </row>
    <row r="9" spans="1:60" outlineLevel="1" x14ac:dyDescent="0.2">
      <c r="A9" s="231">
        <v>1</v>
      </c>
      <c r="B9" s="232" t="s">
        <v>145</v>
      </c>
      <c r="C9" s="242" t="s">
        <v>146</v>
      </c>
      <c r="D9" s="233" t="s">
        <v>147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15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148</v>
      </c>
      <c r="T9" s="237" t="s">
        <v>149</v>
      </c>
      <c r="U9" s="222">
        <v>0</v>
      </c>
      <c r="V9" s="222">
        <f>ROUND(E9*U9,2)</f>
        <v>0</v>
      </c>
      <c r="W9" s="222"/>
      <c r="X9" s="222" t="s">
        <v>150</v>
      </c>
      <c r="Y9" s="222" t="s">
        <v>151</v>
      </c>
      <c r="Z9" s="212"/>
      <c r="AA9" s="212"/>
      <c r="AB9" s="212"/>
      <c r="AC9" s="212"/>
      <c r="AD9" s="212"/>
      <c r="AE9" s="212"/>
      <c r="AF9" s="212"/>
      <c r="AG9" s="212" t="s">
        <v>152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3" t="s">
        <v>178</v>
      </c>
      <c r="D10" s="239"/>
      <c r="E10" s="239"/>
      <c r="F10" s="239"/>
      <c r="G10" s="239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153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8" t="str">
        <f>C10</f>
        <v>Zaměření a vytýčení stávajících inženýrských sítí v místě stavby z hlediska jejich ochrany při provádění stavby.</v>
      </c>
      <c r="BB10" s="212"/>
      <c r="BC10" s="212"/>
      <c r="BD10" s="212"/>
      <c r="BE10" s="212"/>
      <c r="BF10" s="212"/>
      <c r="BG10" s="212"/>
      <c r="BH10" s="212"/>
    </row>
    <row r="11" spans="1:60" ht="22.5" outlineLevel="3" x14ac:dyDescent="0.2">
      <c r="A11" s="219"/>
      <c r="B11" s="220"/>
      <c r="C11" s="244" t="s">
        <v>154</v>
      </c>
      <c r="D11" s="240"/>
      <c r="E11" s="240"/>
      <c r="F11" s="240"/>
      <c r="G11" s="240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153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38" t="str">
        <f>C11</f>
        <v>Dále je v položce započteno provedení vytyčení trasy a přesné určení uložení plynárenského zařízení a plynovodních přípojek viz Vyjádření GasNet.</v>
      </c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24" t="s">
        <v>143</v>
      </c>
      <c r="B12" s="225" t="s">
        <v>114</v>
      </c>
      <c r="C12" s="241" t="s">
        <v>28</v>
      </c>
      <c r="D12" s="226"/>
      <c r="E12" s="227"/>
      <c r="F12" s="228"/>
      <c r="G12" s="228">
        <f>SUMIF(AG13:AG27,"&lt;&gt;NOR",G13:G27)</f>
        <v>0</v>
      </c>
      <c r="H12" s="228"/>
      <c r="I12" s="228">
        <f>SUM(I13:I27)</f>
        <v>0</v>
      </c>
      <c r="J12" s="228"/>
      <c r="K12" s="228">
        <f>SUM(K13:K27)</f>
        <v>0</v>
      </c>
      <c r="L12" s="228"/>
      <c r="M12" s="228">
        <f>SUM(M13:M27)</f>
        <v>0</v>
      </c>
      <c r="N12" s="227"/>
      <c r="O12" s="227">
        <f>SUM(O13:O27)</f>
        <v>0</v>
      </c>
      <c r="P12" s="227"/>
      <c r="Q12" s="227">
        <f>SUM(Q13:Q27)</f>
        <v>0</v>
      </c>
      <c r="R12" s="228"/>
      <c r="S12" s="228"/>
      <c r="T12" s="229"/>
      <c r="U12" s="223"/>
      <c r="V12" s="223">
        <f>SUM(V13:V27)</f>
        <v>0</v>
      </c>
      <c r="W12" s="223"/>
      <c r="X12" s="223"/>
      <c r="Y12" s="223"/>
      <c r="AG12" t="s">
        <v>144</v>
      </c>
    </row>
    <row r="13" spans="1:60" outlineLevel="1" x14ac:dyDescent="0.2">
      <c r="A13" s="231">
        <v>2</v>
      </c>
      <c r="B13" s="232" t="s">
        <v>155</v>
      </c>
      <c r="C13" s="242" t="s">
        <v>156</v>
      </c>
      <c r="D13" s="233" t="s">
        <v>147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15</v>
      </c>
      <c r="M13" s="236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6"/>
      <c r="S13" s="236" t="s">
        <v>148</v>
      </c>
      <c r="T13" s="237" t="s">
        <v>149</v>
      </c>
      <c r="U13" s="222">
        <v>0</v>
      </c>
      <c r="V13" s="222">
        <f>ROUND(E13*U13,2)</f>
        <v>0</v>
      </c>
      <c r="W13" s="222"/>
      <c r="X13" s="222" t="s">
        <v>150</v>
      </c>
      <c r="Y13" s="222" t="s">
        <v>151</v>
      </c>
      <c r="Z13" s="212"/>
      <c r="AA13" s="212"/>
      <c r="AB13" s="212"/>
      <c r="AC13" s="212"/>
      <c r="AD13" s="212"/>
      <c r="AE13" s="212"/>
      <c r="AF13" s="212"/>
      <c r="AG13" s="212" t="s">
        <v>152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43" t="s">
        <v>157</v>
      </c>
      <c r="D14" s="239"/>
      <c r="E14" s="239"/>
      <c r="F14" s="239"/>
      <c r="G14" s="239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153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38" t="str">
        <f>C14</f>
        <v>Náklady na vyhotovení dokumentace skutečného provedení stavby a její předání objednateli v požadované formě a požadovaném počtu.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1">
        <v>3</v>
      </c>
      <c r="B15" s="232" t="s">
        <v>158</v>
      </c>
      <c r="C15" s="242" t="s">
        <v>159</v>
      </c>
      <c r="D15" s="233" t="s">
        <v>147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15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148</v>
      </c>
      <c r="T15" s="237" t="s">
        <v>149</v>
      </c>
      <c r="U15" s="222">
        <v>0</v>
      </c>
      <c r="V15" s="222">
        <f>ROUND(E15*U15,2)</f>
        <v>0</v>
      </c>
      <c r="W15" s="222"/>
      <c r="X15" s="222" t="s">
        <v>150</v>
      </c>
      <c r="Y15" s="222" t="s">
        <v>151</v>
      </c>
      <c r="Z15" s="212"/>
      <c r="AA15" s="212"/>
      <c r="AB15" s="212"/>
      <c r="AC15" s="212"/>
      <c r="AD15" s="212"/>
      <c r="AE15" s="212"/>
      <c r="AF15" s="212"/>
      <c r="AG15" s="212" t="s">
        <v>152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43" t="s">
        <v>160</v>
      </c>
      <c r="D16" s="239"/>
      <c r="E16" s="239"/>
      <c r="F16" s="239"/>
      <c r="G16" s="239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153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44" t="s">
        <v>161</v>
      </c>
      <c r="D17" s="240"/>
      <c r="E17" s="240"/>
      <c r="F17" s="240"/>
      <c r="G17" s="240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153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1">
        <v>4</v>
      </c>
      <c r="B18" s="232" t="s">
        <v>162</v>
      </c>
      <c r="C18" s="242" t="s">
        <v>163</v>
      </c>
      <c r="D18" s="233" t="s">
        <v>147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15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148</v>
      </c>
      <c r="T18" s="237" t="s">
        <v>149</v>
      </c>
      <c r="U18" s="222">
        <v>0</v>
      </c>
      <c r="V18" s="222">
        <f>ROUND(E18*U18,2)</f>
        <v>0</v>
      </c>
      <c r="W18" s="222"/>
      <c r="X18" s="222" t="s">
        <v>150</v>
      </c>
      <c r="Y18" s="222" t="s">
        <v>151</v>
      </c>
      <c r="Z18" s="212"/>
      <c r="AA18" s="212"/>
      <c r="AB18" s="212"/>
      <c r="AC18" s="212"/>
      <c r="AD18" s="212"/>
      <c r="AE18" s="212"/>
      <c r="AF18" s="212"/>
      <c r="AG18" s="212" t="s">
        <v>152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33.75" outlineLevel="2" x14ac:dyDescent="0.2">
      <c r="A19" s="219"/>
      <c r="B19" s="220"/>
      <c r="C19" s="243" t="s">
        <v>164</v>
      </c>
      <c r="D19" s="239"/>
      <c r="E19" s="239"/>
      <c r="F19" s="239"/>
      <c r="G19" s="239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153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38" t="str">
        <f>C19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1">
        <v>5</v>
      </c>
      <c r="B20" s="232" t="s">
        <v>165</v>
      </c>
      <c r="C20" s="242" t="s">
        <v>166</v>
      </c>
      <c r="D20" s="233" t="s">
        <v>147</v>
      </c>
      <c r="E20" s="234">
        <v>1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15</v>
      </c>
      <c r="M20" s="236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6"/>
      <c r="S20" s="236" t="s">
        <v>148</v>
      </c>
      <c r="T20" s="237" t="s">
        <v>149</v>
      </c>
      <c r="U20" s="222">
        <v>0</v>
      </c>
      <c r="V20" s="222">
        <f>ROUND(E20*U20,2)</f>
        <v>0</v>
      </c>
      <c r="W20" s="222"/>
      <c r="X20" s="222" t="s">
        <v>150</v>
      </c>
      <c r="Y20" s="222" t="s">
        <v>151</v>
      </c>
      <c r="Z20" s="212"/>
      <c r="AA20" s="212"/>
      <c r="AB20" s="212"/>
      <c r="AC20" s="212"/>
      <c r="AD20" s="212"/>
      <c r="AE20" s="212"/>
      <c r="AF20" s="212"/>
      <c r="AG20" s="212" t="s">
        <v>152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2" x14ac:dyDescent="0.2">
      <c r="A21" s="219"/>
      <c r="B21" s="220"/>
      <c r="C21" s="243" t="s">
        <v>167</v>
      </c>
      <c r="D21" s="239"/>
      <c r="E21" s="239"/>
      <c r="F21" s="239"/>
      <c r="G21" s="239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153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38" t="str">
        <f>C21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1">
        <v>6</v>
      </c>
      <c r="B22" s="232" t="s">
        <v>168</v>
      </c>
      <c r="C22" s="242" t="s">
        <v>169</v>
      </c>
      <c r="D22" s="233" t="s">
        <v>147</v>
      </c>
      <c r="E22" s="234">
        <v>1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15</v>
      </c>
      <c r="M22" s="236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6"/>
      <c r="S22" s="236" t="s">
        <v>148</v>
      </c>
      <c r="T22" s="237" t="s">
        <v>149</v>
      </c>
      <c r="U22" s="222">
        <v>0</v>
      </c>
      <c r="V22" s="222">
        <f>ROUND(E22*U22,2)</f>
        <v>0</v>
      </c>
      <c r="W22" s="222"/>
      <c r="X22" s="222" t="s">
        <v>150</v>
      </c>
      <c r="Y22" s="222" t="s">
        <v>151</v>
      </c>
      <c r="Z22" s="212"/>
      <c r="AA22" s="212"/>
      <c r="AB22" s="212"/>
      <c r="AC22" s="212"/>
      <c r="AD22" s="212"/>
      <c r="AE22" s="212"/>
      <c r="AF22" s="212"/>
      <c r="AG22" s="212" t="s">
        <v>152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33.75" outlineLevel="2" x14ac:dyDescent="0.2">
      <c r="A23" s="219"/>
      <c r="B23" s="220"/>
      <c r="C23" s="243" t="s">
        <v>170</v>
      </c>
      <c r="D23" s="239"/>
      <c r="E23" s="239"/>
      <c r="F23" s="239"/>
      <c r="G23" s="239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153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38" t="str">
        <f>C23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1">
        <v>7</v>
      </c>
      <c r="B24" s="232" t="s">
        <v>171</v>
      </c>
      <c r="C24" s="242" t="s">
        <v>172</v>
      </c>
      <c r="D24" s="233" t="s">
        <v>147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15</v>
      </c>
      <c r="M24" s="236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6"/>
      <c r="S24" s="236" t="s">
        <v>148</v>
      </c>
      <c r="T24" s="237" t="s">
        <v>149</v>
      </c>
      <c r="U24" s="222">
        <v>0</v>
      </c>
      <c r="V24" s="222">
        <f>ROUND(E24*U24,2)</f>
        <v>0</v>
      </c>
      <c r="W24" s="222"/>
      <c r="X24" s="222" t="s">
        <v>150</v>
      </c>
      <c r="Y24" s="222" t="s">
        <v>151</v>
      </c>
      <c r="Z24" s="212"/>
      <c r="AA24" s="212"/>
      <c r="AB24" s="212"/>
      <c r="AC24" s="212"/>
      <c r="AD24" s="212"/>
      <c r="AE24" s="212"/>
      <c r="AF24" s="212"/>
      <c r="AG24" s="212" t="s">
        <v>152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2" x14ac:dyDescent="0.2">
      <c r="A25" s="219"/>
      <c r="B25" s="220"/>
      <c r="C25" s="243" t="s">
        <v>173</v>
      </c>
      <c r="D25" s="239"/>
      <c r="E25" s="239"/>
      <c r="F25" s="239"/>
      <c r="G25" s="239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153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38" t="str">
        <f>C25</f>
        <v>Náklady zhotovitele, související s prováděním zkoušek a revizí předepsaných technickými normami nebo objednatelem a které jsou pro provedení díla nezbytné.</v>
      </c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31">
        <v>8</v>
      </c>
      <c r="B26" s="232" t="s">
        <v>174</v>
      </c>
      <c r="C26" s="242" t="s">
        <v>175</v>
      </c>
      <c r="D26" s="233" t="s">
        <v>147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15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/>
      <c r="S26" s="236" t="s">
        <v>148</v>
      </c>
      <c r="T26" s="237" t="s">
        <v>149</v>
      </c>
      <c r="U26" s="222">
        <v>0</v>
      </c>
      <c r="V26" s="222">
        <f>ROUND(E26*U26,2)</f>
        <v>0</v>
      </c>
      <c r="W26" s="222"/>
      <c r="X26" s="222" t="s">
        <v>150</v>
      </c>
      <c r="Y26" s="222" t="s">
        <v>151</v>
      </c>
      <c r="Z26" s="212"/>
      <c r="AA26" s="212"/>
      <c r="AB26" s="212"/>
      <c r="AC26" s="212"/>
      <c r="AD26" s="212"/>
      <c r="AE26" s="212"/>
      <c r="AF26" s="212"/>
      <c r="AG26" s="212" t="s">
        <v>152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43" t="s">
        <v>176</v>
      </c>
      <c r="D27" s="239"/>
      <c r="E27" s="239"/>
      <c r="F27" s="239"/>
      <c r="G27" s="239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153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38" t="str">
        <f>C27</f>
        <v>Náklady na provedení skutečného zaměření stavby v rozsahu nezbytném pro zápis změny do katastru nemovitostí.</v>
      </c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3"/>
      <c r="B28" s="4"/>
      <c r="C28" s="245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E28">
        <v>15</v>
      </c>
      <c r="AF28">
        <v>21</v>
      </c>
      <c r="AG28" t="s">
        <v>129</v>
      </c>
    </row>
    <row r="29" spans="1:60" x14ac:dyDescent="0.2">
      <c r="A29" s="215"/>
      <c r="B29" s="216" t="s">
        <v>29</v>
      </c>
      <c r="C29" s="246"/>
      <c r="D29" s="217"/>
      <c r="E29" s="218"/>
      <c r="F29" s="218"/>
      <c r="G29" s="230">
        <f>G8+G12</f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f>SUMIF(L7:L27,AE28,G7:G27)</f>
        <v>0</v>
      </c>
      <c r="AF29">
        <f>SUMIF(L7:L27,AF28,G7:G27)</f>
        <v>0</v>
      </c>
      <c r="AG29" t="s">
        <v>177</v>
      </c>
    </row>
    <row r="30" spans="1:60" x14ac:dyDescent="0.2">
      <c r="C30" s="247"/>
      <c r="D30" s="10"/>
      <c r="AG30" t="s">
        <v>179</v>
      </c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14">
    <mergeCell ref="C25:G25"/>
    <mergeCell ref="C27:G27"/>
    <mergeCell ref="C14:G14"/>
    <mergeCell ref="C16:G16"/>
    <mergeCell ref="C17:G17"/>
    <mergeCell ref="C19:G19"/>
    <mergeCell ref="C21:G21"/>
    <mergeCell ref="C23:G23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09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180</v>
      </c>
      <c r="B1" s="197"/>
      <c r="C1" s="197"/>
      <c r="D1" s="197"/>
      <c r="E1" s="197"/>
      <c r="F1" s="197"/>
      <c r="G1" s="197"/>
      <c r="AG1" t="s">
        <v>116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117</v>
      </c>
    </row>
    <row r="3" spans="1:60" ht="24.95" customHeight="1" x14ac:dyDescent="0.2">
      <c r="A3" s="198" t="s">
        <v>8</v>
      </c>
      <c r="B3" s="49" t="s">
        <v>56</v>
      </c>
      <c r="C3" s="201" t="s">
        <v>57</v>
      </c>
      <c r="D3" s="199"/>
      <c r="E3" s="199"/>
      <c r="F3" s="199"/>
      <c r="G3" s="200"/>
      <c r="AC3" s="176" t="s">
        <v>117</v>
      </c>
      <c r="AG3" t="s">
        <v>119</v>
      </c>
    </row>
    <row r="4" spans="1:60" ht="24.95" customHeight="1" x14ac:dyDescent="0.2">
      <c r="A4" s="202" t="s">
        <v>9</v>
      </c>
      <c r="B4" s="203" t="s">
        <v>58</v>
      </c>
      <c r="C4" s="204" t="s">
        <v>59</v>
      </c>
      <c r="D4" s="205"/>
      <c r="E4" s="205"/>
      <c r="F4" s="205"/>
      <c r="G4" s="206"/>
      <c r="AG4" t="s">
        <v>120</v>
      </c>
    </row>
    <row r="5" spans="1:60" x14ac:dyDescent="0.2">
      <c r="D5" s="10"/>
    </row>
    <row r="6" spans="1:60" ht="38.25" x14ac:dyDescent="0.2">
      <c r="A6" s="208" t="s">
        <v>121</v>
      </c>
      <c r="B6" s="210" t="s">
        <v>122</v>
      </c>
      <c r="C6" s="210" t="s">
        <v>123</v>
      </c>
      <c r="D6" s="209" t="s">
        <v>124</v>
      </c>
      <c r="E6" s="208" t="s">
        <v>125</v>
      </c>
      <c r="F6" s="207" t="s">
        <v>126</v>
      </c>
      <c r="G6" s="208" t="s">
        <v>29</v>
      </c>
      <c r="H6" s="211" t="s">
        <v>30</v>
      </c>
      <c r="I6" s="211" t="s">
        <v>127</v>
      </c>
      <c r="J6" s="211" t="s">
        <v>31</v>
      </c>
      <c r="K6" s="211" t="s">
        <v>128</v>
      </c>
      <c r="L6" s="211" t="s">
        <v>129</v>
      </c>
      <c r="M6" s="211" t="s">
        <v>130</v>
      </c>
      <c r="N6" s="211" t="s">
        <v>131</v>
      </c>
      <c r="O6" s="211" t="s">
        <v>132</v>
      </c>
      <c r="P6" s="211" t="s">
        <v>133</v>
      </c>
      <c r="Q6" s="211" t="s">
        <v>134</v>
      </c>
      <c r="R6" s="211" t="s">
        <v>135</v>
      </c>
      <c r="S6" s="211" t="s">
        <v>136</v>
      </c>
      <c r="T6" s="211" t="s">
        <v>137</v>
      </c>
      <c r="U6" s="211" t="s">
        <v>138</v>
      </c>
      <c r="V6" s="211" t="s">
        <v>139</v>
      </c>
      <c r="W6" s="211" t="s">
        <v>140</v>
      </c>
      <c r="X6" s="211" t="s">
        <v>141</v>
      </c>
      <c r="Y6" s="211" t="s">
        <v>142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143</v>
      </c>
      <c r="B8" s="225" t="s">
        <v>72</v>
      </c>
      <c r="C8" s="241" t="s">
        <v>73</v>
      </c>
      <c r="D8" s="226"/>
      <c r="E8" s="227"/>
      <c r="F8" s="228"/>
      <c r="G8" s="228">
        <f>SUMIF(AG9:AG27,"&lt;&gt;NOR",G9:G27)</f>
        <v>0</v>
      </c>
      <c r="H8" s="228"/>
      <c r="I8" s="228">
        <f>SUM(I9:I27)</f>
        <v>0</v>
      </c>
      <c r="J8" s="228"/>
      <c r="K8" s="228">
        <f>SUM(K9:K27)</f>
        <v>0</v>
      </c>
      <c r="L8" s="228"/>
      <c r="M8" s="228">
        <f>SUM(M9:M27)</f>
        <v>0</v>
      </c>
      <c r="N8" s="227"/>
      <c r="O8" s="227">
        <f>SUM(O9:O27)</f>
        <v>0.16</v>
      </c>
      <c r="P8" s="227"/>
      <c r="Q8" s="227">
        <f>SUM(Q9:Q27)</f>
        <v>7.68</v>
      </c>
      <c r="R8" s="228"/>
      <c r="S8" s="228"/>
      <c r="T8" s="229"/>
      <c r="U8" s="223"/>
      <c r="V8" s="223">
        <f>SUM(V9:V27)</f>
        <v>13.729999999999999</v>
      </c>
      <c r="W8" s="223"/>
      <c r="X8" s="223"/>
      <c r="Y8" s="223"/>
      <c r="AG8" t="s">
        <v>144</v>
      </c>
    </row>
    <row r="9" spans="1:60" ht="22.5" outlineLevel="1" x14ac:dyDescent="0.2">
      <c r="A9" s="231">
        <v>1</v>
      </c>
      <c r="B9" s="232" t="s">
        <v>181</v>
      </c>
      <c r="C9" s="242" t="s">
        <v>182</v>
      </c>
      <c r="D9" s="233" t="s">
        <v>183</v>
      </c>
      <c r="E9" s="234">
        <v>7.84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15</v>
      </c>
      <c r="M9" s="236">
        <f>G9*(1+L9/100)</f>
        <v>0</v>
      </c>
      <c r="N9" s="234">
        <v>0</v>
      </c>
      <c r="O9" s="234">
        <f>ROUND(E9*N9,2)</f>
        <v>0</v>
      </c>
      <c r="P9" s="234">
        <v>0.24</v>
      </c>
      <c r="Q9" s="234">
        <f>ROUND(E9*P9,2)</f>
        <v>1.88</v>
      </c>
      <c r="R9" s="236" t="s">
        <v>184</v>
      </c>
      <c r="S9" s="236" t="s">
        <v>148</v>
      </c>
      <c r="T9" s="237" t="s">
        <v>148</v>
      </c>
      <c r="U9" s="222">
        <v>0.16900000000000001</v>
      </c>
      <c r="V9" s="222">
        <f>ROUND(E9*U9,2)</f>
        <v>1.32</v>
      </c>
      <c r="W9" s="222"/>
      <c r="X9" s="222" t="s">
        <v>185</v>
      </c>
      <c r="Y9" s="222" t="s">
        <v>151</v>
      </c>
      <c r="Z9" s="212"/>
      <c r="AA9" s="212"/>
      <c r="AB9" s="212"/>
      <c r="AC9" s="212"/>
      <c r="AD9" s="212"/>
      <c r="AE9" s="212"/>
      <c r="AF9" s="212"/>
      <c r="AG9" s="212" t="s">
        <v>186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8" t="s">
        <v>187</v>
      </c>
      <c r="D10" s="250"/>
      <c r="E10" s="250"/>
      <c r="F10" s="250"/>
      <c r="G10" s="25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188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9" t="s">
        <v>189</v>
      </c>
      <c r="D11" s="248"/>
      <c r="E11" s="249">
        <v>7.84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190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1">
        <v>2</v>
      </c>
      <c r="B12" s="232" t="s">
        <v>191</v>
      </c>
      <c r="C12" s="242" t="s">
        <v>192</v>
      </c>
      <c r="D12" s="233" t="s">
        <v>183</v>
      </c>
      <c r="E12" s="234">
        <v>1.4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15</v>
      </c>
      <c r="M12" s="236">
        <f>G12*(1+L12/100)</f>
        <v>0</v>
      </c>
      <c r="N12" s="234">
        <v>0</v>
      </c>
      <c r="O12" s="234">
        <f>ROUND(E12*N12,2)</f>
        <v>0</v>
      </c>
      <c r="P12" s="234">
        <v>0.11799999999999999</v>
      </c>
      <c r="Q12" s="234">
        <f>ROUND(E12*P12,2)</f>
        <v>0.17</v>
      </c>
      <c r="R12" s="236" t="s">
        <v>184</v>
      </c>
      <c r="S12" s="236" t="s">
        <v>148</v>
      </c>
      <c r="T12" s="237" t="s">
        <v>148</v>
      </c>
      <c r="U12" s="222">
        <v>0.16</v>
      </c>
      <c r="V12" s="222">
        <f>ROUND(E12*U12,2)</f>
        <v>0.22</v>
      </c>
      <c r="W12" s="222"/>
      <c r="X12" s="222" t="s">
        <v>185</v>
      </c>
      <c r="Y12" s="222" t="s">
        <v>151</v>
      </c>
      <c r="Z12" s="212"/>
      <c r="AA12" s="212"/>
      <c r="AB12" s="212"/>
      <c r="AC12" s="212"/>
      <c r="AD12" s="212"/>
      <c r="AE12" s="212"/>
      <c r="AF12" s="212"/>
      <c r="AG12" s="212" t="s">
        <v>186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8" t="s">
        <v>187</v>
      </c>
      <c r="D13" s="250"/>
      <c r="E13" s="250"/>
      <c r="F13" s="250"/>
      <c r="G13" s="250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188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9" t="s">
        <v>193</v>
      </c>
      <c r="D14" s="248"/>
      <c r="E14" s="249">
        <v>1.4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190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1">
        <v>3</v>
      </c>
      <c r="B15" s="232" t="s">
        <v>194</v>
      </c>
      <c r="C15" s="242" t="s">
        <v>195</v>
      </c>
      <c r="D15" s="233" t="s">
        <v>183</v>
      </c>
      <c r="E15" s="234">
        <v>7.0149999999999997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15</v>
      </c>
      <c r="M15" s="236">
        <f>G15*(1+L15/100)</f>
        <v>0</v>
      </c>
      <c r="N15" s="234">
        <v>0</v>
      </c>
      <c r="O15" s="234">
        <f>ROUND(E15*N15,2)</f>
        <v>0</v>
      </c>
      <c r="P15" s="234">
        <v>0.11</v>
      </c>
      <c r="Q15" s="234">
        <f>ROUND(E15*P15,2)</f>
        <v>0.77</v>
      </c>
      <c r="R15" s="236" t="s">
        <v>184</v>
      </c>
      <c r="S15" s="236" t="s">
        <v>148</v>
      </c>
      <c r="T15" s="237" t="s">
        <v>148</v>
      </c>
      <c r="U15" s="222">
        <v>0.21029999999999999</v>
      </c>
      <c r="V15" s="222">
        <f>ROUND(E15*U15,2)</f>
        <v>1.48</v>
      </c>
      <c r="W15" s="222"/>
      <c r="X15" s="222" t="s">
        <v>185</v>
      </c>
      <c r="Y15" s="222" t="s">
        <v>151</v>
      </c>
      <c r="Z15" s="212"/>
      <c r="AA15" s="212"/>
      <c r="AB15" s="212"/>
      <c r="AC15" s="212"/>
      <c r="AD15" s="212"/>
      <c r="AE15" s="212"/>
      <c r="AF15" s="212"/>
      <c r="AG15" s="212" t="s">
        <v>186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9" t="s">
        <v>196</v>
      </c>
      <c r="D16" s="248"/>
      <c r="E16" s="249">
        <v>7.0149999999999997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190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31">
        <v>4</v>
      </c>
      <c r="B17" s="232" t="s">
        <v>197</v>
      </c>
      <c r="C17" s="242" t="s">
        <v>198</v>
      </c>
      <c r="D17" s="233" t="s">
        <v>183</v>
      </c>
      <c r="E17" s="234">
        <v>5.04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15</v>
      </c>
      <c r="M17" s="236">
        <f>G17*(1+L17/100)</f>
        <v>0</v>
      </c>
      <c r="N17" s="234">
        <v>0</v>
      </c>
      <c r="O17" s="234">
        <f>ROUND(E17*N17,2)</f>
        <v>0</v>
      </c>
      <c r="P17" s="234">
        <v>0.63856999999999997</v>
      </c>
      <c r="Q17" s="234">
        <f>ROUND(E17*P17,2)</f>
        <v>3.22</v>
      </c>
      <c r="R17" s="236" t="s">
        <v>184</v>
      </c>
      <c r="S17" s="236" t="s">
        <v>148</v>
      </c>
      <c r="T17" s="237" t="s">
        <v>148</v>
      </c>
      <c r="U17" s="222">
        <v>0.74</v>
      </c>
      <c r="V17" s="222">
        <f>ROUND(E17*U17,2)</f>
        <v>3.73</v>
      </c>
      <c r="W17" s="222"/>
      <c r="X17" s="222" t="s">
        <v>185</v>
      </c>
      <c r="Y17" s="222" t="s">
        <v>151</v>
      </c>
      <c r="Z17" s="212"/>
      <c r="AA17" s="212"/>
      <c r="AB17" s="212"/>
      <c r="AC17" s="212"/>
      <c r="AD17" s="212"/>
      <c r="AE17" s="212"/>
      <c r="AF17" s="212"/>
      <c r="AG17" s="212" t="s">
        <v>186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9" t="s">
        <v>199</v>
      </c>
      <c r="D18" s="248"/>
      <c r="E18" s="249">
        <v>5.04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190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31">
        <v>5</v>
      </c>
      <c r="B19" s="232" t="s">
        <v>200</v>
      </c>
      <c r="C19" s="242" t="s">
        <v>201</v>
      </c>
      <c r="D19" s="233" t="s">
        <v>183</v>
      </c>
      <c r="E19" s="234">
        <v>2.99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15</v>
      </c>
      <c r="M19" s="236">
        <f>G19*(1+L19/100)</f>
        <v>0</v>
      </c>
      <c r="N19" s="234">
        <v>0</v>
      </c>
      <c r="O19" s="234">
        <f>ROUND(E19*N19,2)</f>
        <v>0</v>
      </c>
      <c r="P19" s="234">
        <v>0.55000000000000004</v>
      </c>
      <c r="Q19" s="234">
        <f>ROUND(E19*P19,2)</f>
        <v>1.64</v>
      </c>
      <c r="R19" s="236" t="s">
        <v>184</v>
      </c>
      <c r="S19" s="236" t="s">
        <v>148</v>
      </c>
      <c r="T19" s="237" t="s">
        <v>148</v>
      </c>
      <c r="U19" s="222">
        <v>0.84770000000000001</v>
      </c>
      <c r="V19" s="222">
        <f>ROUND(E19*U19,2)</f>
        <v>2.5299999999999998</v>
      </c>
      <c r="W19" s="222"/>
      <c r="X19" s="222" t="s">
        <v>185</v>
      </c>
      <c r="Y19" s="222" t="s">
        <v>151</v>
      </c>
      <c r="Z19" s="212"/>
      <c r="AA19" s="212"/>
      <c r="AB19" s="212"/>
      <c r="AC19" s="212"/>
      <c r="AD19" s="212"/>
      <c r="AE19" s="212"/>
      <c r="AF19" s="212"/>
      <c r="AG19" s="212" t="s">
        <v>186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9" t="s">
        <v>202</v>
      </c>
      <c r="D20" s="248"/>
      <c r="E20" s="249">
        <v>2.99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190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1">
        <v>6</v>
      </c>
      <c r="B21" s="232" t="s">
        <v>203</v>
      </c>
      <c r="C21" s="242" t="s">
        <v>204</v>
      </c>
      <c r="D21" s="233" t="s">
        <v>205</v>
      </c>
      <c r="E21" s="234">
        <v>6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15</v>
      </c>
      <c r="M21" s="236">
        <f>G21*(1+L21/100)</f>
        <v>0</v>
      </c>
      <c r="N21" s="234">
        <v>2.478E-2</v>
      </c>
      <c r="O21" s="234">
        <f>ROUND(E21*N21,2)</f>
        <v>0.15</v>
      </c>
      <c r="P21" s="234">
        <v>0</v>
      </c>
      <c r="Q21" s="234">
        <f>ROUND(E21*P21,2)</f>
        <v>0</v>
      </c>
      <c r="R21" s="236" t="s">
        <v>206</v>
      </c>
      <c r="S21" s="236" t="s">
        <v>148</v>
      </c>
      <c r="T21" s="237" t="s">
        <v>148</v>
      </c>
      <c r="U21" s="222">
        <v>0.55000000000000004</v>
      </c>
      <c r="V21" s="222">
        <f>ROUND(E21*U21,2)</f>
        <v>3.3</v>
      </c>
      <c r="W21" s="222"/>
      <c r="X21" s="222" t="s">
        <v>185</v>
      </c>
      <c r="Y21" s="222" t="s">
        <v>151</v>
      </c>
      <c r="Z21" s="212"/>
      <c r="AA21" s="212"/>
      <c r="AB21" s="212"/>
      <c r="AC21" s="212"/>
      <c r="AD21" s="212"/>
      <c r="AE21" s="212"/>
      <c r="AF21" s="212"/>
      <c r="AG21" s="212" t="s">
        <v>186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2" x14ac:dyDescent="0.2">
      <c r="A22" s="219"/>
      <c r="B22" s="220"/>
      <c r="C22" s="258" t="s">
        <v>207</v>
      </c>
      <c r="D22" s="250"/>
      <c r="E22" s="250"/>
      <c r="F22" s="250"/>
      <c r="G22" s="250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188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38" t="str">
        <f>C22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59" t="s">
        <v>208</v>
      </c>
      <c r="D23" s="248"/>
      <c r="E23" s="249">
        <v>4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190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59" t="s">
        <v>209</v>
      </c>
      <c r="D24" s="248"/>
      <c r="E24" s="249">
        <v>2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190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31">
        <v>7</v>
      </c>
      <c r="B25" s="232" t="s">
        <v>210</v>
      </c>
      <c r="C25" s="242" t="s">
        <v>211</v>
      </c>
      <c r="D25" s="233" t="s">
        <v>205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15</v>
      </c>
      <c r="M25" s="236">
        <f>G25*(1+L25/100)</f>
        <v>0</v>
      </c>
      <c r="N25" s="234">
        <v>1.2710000000000001E-2</v>
      </c>
      <c r="O25" s="234">
        <f>ROUND(E25*N25,2)</f>
        <v>0.01</v>
      </c>
      <c r="P25" s="234">
        <v>0</v>
      </c>
      <c r="Q25" s="234">
        <f>ROUND(E25*P25,2)</f>
        <v>0</v>
      </c>
      <c r="R25" s="236" t="s">
        <v>206</v>
      </c>
      <c r="S25" s="236" t="s">
        <v>148</v>
      </c>
      <c r="T25" s="237" t="s">
        <v>148</v>
      </c>
      <c r="U25" s="222">
        <v>1.153</v>
      </c>
      <c r="V25" s="222">
        <f>ROUND(E25*U25,2)</f>
        <v>1.1499999999999999</v>
      </c>
      <c r="W25" s="222"/>
      <c r="X25" s="222" t="s">
        <v>185</v>
      </c>
      <c r="Y25" s="222" t="s">
        <v>151</v>
      </c>
      <c r="Z25" s="212"/>
      <c r="AA25" s="212"/>
      <c r="AB25" s="212"/>
      <c r="AC25" s="212"/>
      <c r="AD25" s="212"/>
      <c r="AE25" s="212"/>
      <c r="AF25" s="212"/>
      <c r="AG25" s="212" t="s">
        <v>186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2" x14ac:dyDescent="0.2">
      <c r="A26" s="219"/>
      <c r="B26" s="220"/>
      <c r="C26" s="258" t="s">
        <v>207</v>
      </c>
      <c r="D26" s="250"/>
      <c r="E26" s="250"/>
      <c r="F26" s="250"/>
      <c r="G26" s="250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188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38" t="str">
        <f>C26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59" t="s">
        <v>212</v>
      </c>
      <c r="D27" s="248"/>
      <c r="E27" s="249">
        <v>1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190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24" t="s">
        <v>143</v>
      </c>
      <c r="B28" s="225" t="s">
        <v>74</v>
      </c>
      <c r="C28" s="241" t="s">
        <v>75</v>
      </c>
      <c r="D28" s="226"/>
      <c r="E28" s="227"/>
      <c r="F28" s="228"/>
      <c r="G28" s="228">
        <f>SUMIF(AG29:AG34,"&lt;&gt;NOR",G29:G34)</f>
        <v>0</v>
      </c>
      <c r="H28" s="228"/>
      <c r="I28" s="228">
        <f>SUM(I29:I34)</f>
        <v>0</v>
      </c>
      <c r="J28" s="228"/>
      <c r="K28" s="228">
        <f>SUM(K29:K34)</f>
        <v>0</v>
      </c>
      <c r="L28" s="228"/>
      <c r="M28" s="228">
        <f>SUM(M29:M34)</f>
        <v>0</v>
      </c>
      <c r="N28" s="227"/>
      <c r="O28" s="227">
        <f>SUM(O29:O34)</f>
        <v>0</v>
      </c>
      <c r="P28" s="227"/>
      <c r="Q28" s="227">
        <f>SUM(Q29:Q34)</f>
        <v>0</v>
      </c>
      <c r="R28" s="228"/>
      <c r="S28" s="228"/>
      <c r="T28" s="229"/>
      <c r="U28" s="223"/>
      <c r="V28" s="223">
        <f>SUM(V29:V34)</f>
        <v>5.65</v>
      </c>
      <c r="W28" s="223"/>
      <c r="X28" s="223"/>
      <c r="Y28" s="223"/>
      <c r="AG28" t="s">
        <v>144</v>
      </c>
    </row>
    <row r="29" spans="1:60" outlineLevel="1" x14ac:dyDescent="0.2">
      <c r="A29" s="231">
        <v>8</v>
      </c>
      <c r="B29" s="232" t="s">
        <v>213</v>
      </c>
      <c r="C29" s="242" t="s">
        <v>214</v>
      </c>
      <c r="D29" s="233" t="s">
        <v>215</v>
      </c>
      <c r="E29" s="234">
        <v>1.0671999999999999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15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 t="s">
        <v>206</v>
      </c>
      <c r="S29" s="236" t="s">
        <v>148</v>
      </c>
      <c r="T29" s="237" t="s">
        <v>148</v>
      </c>
      <c r="U29" s="222">
        <v>1.7629999999999999</v>
      </c>
      <c r="V29" s="222">
        <f>ROUND(E29*U29,2)</f>
        <v>1.88</v>
      </c>
      <c r="W29" s="222"/>
      <c r="X29" s="222" t="s">
        <v>185</v>
      </c>
      <c r="Y29" s="222" t="s">
        <v>151</v>
      </c>
      <c r="Z29" s="212"/>
      <c r="AA29" s="212"/>
      <c r="AB29" s="212"/>
      <c r="AC29" s="212"/>
      <c r="AD29" s="212"/>
      <c r="AE29" s="212"/>
      <c r="AF29" s="212"/>
      <c r="AG29" s="212" t="s">
        <v>186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8" t="s">
        <v>216</v>
      </c>
      <c r="D30" s="250"/>
      <c r="E30" s="250"/>
      <c r="F30" s="250"/>
      <c r="G30" s="250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188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38" t="str">
        <f>C30</f>
        <v>Příplatek k cenám hloubených vykopávek za ztížení vykopávky v blízkosti podzemního vedení nebo výbušnin pro jakoukoliv třídu horniny.</v>
      </c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9" t="s">
        <v>217</v>
      </c>
      <c r="D31" s="248"/>
      <c r="E31" s="249">
        <v>1.0671999999999999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190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31">
        <v>9</v>
      </c>
      <c r="B32" s="232" t="s">
        <v>218</v>
      </c>
      <c r="C32" s="242" t="s">
        <v>219</v>
      </c>
      <c r="D32" s="233" t="s">
        <v>215</v>
      </c>
      <c r="E32" s="234">
        <v>1.0671999999999999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15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 t="s">
        <v>206</v>
      </c>
      <c r="S32" s="236" t="s">
        <v>148</v>
      </c>
      <c r="T32" s="237" t="s">
        <v>148</v>
      </c>
      <c r="U32" s="222">
        <v>3.5329999999999999</v>
      </c>
      <c r="V32" s="222">
        <f>ROUND(E32*U32,2)</f>
        <v>3.77</v>
      </c>
      <c r="W32" s="222"/>
      <c r="X32" s="222" t="s">
        <v>185</v>
      </c>
      <c r="Y32" s="222" t="s">
        <v>151</v>
      </c>
      <c r="Z32" s="212"/>
      <c r="AA32" s="212"/>
      <c r="AB32" s="212"/>
      <c r="AC32" s="212"/>
      <c r="AD32" s="212"/>
      <c r="AE32" s="212"/>
      <c r="AF32" s="212"/>
      <c r="AG32" s="212" t="s">
        <v>186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58" t="s">
        <v>220</v>
      </c>
      <c r="D33" s="250"/>
      <c r="E33" s="250"/>
      <c r="F33" s="250"/>
      <c r="G33" s="250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188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59" t="s">
        <v>221</v>
      </c>
      <c r="D34" s="248"/>
      <c r="E34" s="249">
        <v>1.0671999999999999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190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24" t="s">
        <v>143</v>
      </c>
      <c r="B35" s="225" t="s">
        <v>76</v>
      </c>
      <c r="C35" s="241" t="s">
        <v>77</v>
      </c>
      <c r="D35" s="226"/>
      <c r="E35" s="227"/>
      <c r="F35" s="228"/>
      <c r="G35" s="228">
        <f>SUMIF(AG36:AG41,"&lt;&gt;NOR",G36:G41)</f>
        <v>0</v>
      </c>
      <c r="H35" s="228"/>
      <c r="I35" s="228">
        <f>SUM(I36:I41)</f>
        <v>0</v>
      </c>
      <c r="J35" s="228"/>
      <c r="K35" s="228">
        <f>SUM(K36:K41)</f>
        <v>0</v>
      </c>
      <c r="L35" s="228"/>
      <c r="M35" s="228">
        <f>SUM(M36:M41)</f>
        <v>0</v>
      </c>
      <c r="N35" s="227"/>
      <c r="O35" s="227">
        <f>SUM(O36:O41)</f>
        <v>0.01</v>
      </c>
      <c r="P35" s="227"/>
      <c r="Q35" s="227">
        <f>SUM(Q36:Q41)</f>
        <v>0</v>
      </c>
      <c r="R35" s="228"/>
      <c r="S35" s="228"/>
      <c r="T35" s="229"/>
      <c r="U35" s="223"/>
      <c r="V35" s="223">
        <f>SUM(V36:V41)</f>
        <v>1.69</v>
      </c>
      <c r="W35" s="223"/>
      <c r="X35" s="223"/>
      <c r="Y35" s="223"/>
      <c r="AG35" t="s">
        <v>144</v>
      </c>
    </row>
    <row r="36" spans="1:60" ht="22.5" outlineLevel="1" x14ac:dyDescent="0.2">
      <c r="A36" s="231">
        <v>10</v>
      </c>
      <c r="B36" s="232" t="s">
        <v>222</v>
      </c>
      <c r="C36" s="242" t="s">
        <v>223</v>
      </c>
      <c r="D36" s="233" t="s">
        <v>183</v>
      </c>
      <c r="E36" s="234">
        <v>5.52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15</v>
      </c>
      <c r="M36" s="236">
        <f>G36*(1+L36/100)</f>
        <v>0</v>
      </c>
      <c r="N36" s="234">
        <v>9.8999999999999999E-4</v>
      </c>
      <c r="O36" s="234">
        <f>ROUND(E36*N36,2)</f>
        <v>0.01</v>
      </c>
      <c r="P36" s="234">
        <v>0</v>
      </c>
      <c r="Q36" s="234">
        <f>ROUND(E36*P36,2)</f>
        <v>0</v>
      </c>
      <c r="R36" s="236" t="s">
        <v>206</v>
      </c>
      <c r="S36" s="236" t="s">
        <v>148</v>
      </c>
      <c r="T36" s="237" t="s">
        <v>148</v>
      </c>
      <c r="U36" s="222">
        <v>0.23599999999999999</v>
      </c>
      <c r="V36" s="222">
        <f>ROUND(E36*U36,2)</f>
        <v>1.3</v>
      </c>
      <c r="W36" s="222"/>
      <c r="X36" s="222" t="s">
        <v>185</v>
      </c>
      <c r="Y36" s="222" t="s">
        <v>151</v>
      </c>
      <c r="Z36" s="212"/>
      <c r="AA36" s="212"/>
      <c r="AB36" s="212"/>
      <c r="AC36" s="212"/>
      <c r="AD36" s="212"/>
      <c r="AE36" s="212"/>
      <c r="AF36" s="212"/>
      <c r="AG36" s="212" t="s">
        <v>186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58" t="s">
        <v>224</v>
      </c>
      <c r="D37" s="250"/>
      <c r="E37" s="250"/>
      <c r="F37" s="250"/>
      <c r="G37" s="250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188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59" t="s">
        <v>225</v>
      </c>
      <c r="D38" s="248"/>
      <c r="E38" s="249">
        <v>5.52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190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31">
        <v>11</v>
      </c>
      <c r="B39" s="232" t="s">
        <v>226</v>
      </c>
      <c r="C39" s="242" t="s">
        <v>227</v>
      </c>
      <c r="D39" s="233" t="s">
        <v>183</v>
      </c>
      <c r="E39" s="234">
        <v>5.52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15</v>
      </c>
      <c r="M39" s="236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6" t="s">
        <v>206</v>
      </c>
      <c r="S39" s="236" t="s">
        <v>148</v>
      </c>
      <c r="T39" s="237" t="s">
        <v>148</v>
      </c>
      <c r="U39" s="222">
        <v>7.0000000000000007E-2</v>
      </c>
      <c r="V39" s="222">
        <f>ROUND(E39*U39,2)</f>
        <v>0.39</v>
      </c>
      <c r="W39" s="222"/>
      <c r="X39" s="222" t="s">
        <v>185</v>
      </c>
      <c r="Y39" s="222" t="s">
        <v>151</v>
      </c>
      <c r="Z39" s="212"/>
      <c r="AA39" s="212"/>
      <c r="AB39" s="212"/>
      <c r="AC39" s="212"/>
      <c r="AD39" s="212"/>
      <c r="AE39" s="212"/>
      <c r="AF39" s="212"/>
      <c r="AG39" s="212" t="s">
        <v>186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58" t="s">
        <v>228</v>
      </c>
      <c r="D40" s="250"/>
      <c r="E40" s="250"/>
      <c r="F40" s="250"/>
      <c r="G40" s="250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188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59" t="s">
        <v>229</v>
      </c>
      <c r="D41" s="248"/>
      <c r="E41" s="249">
        <v>5.52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190</v>
      </c>
      <c r="AH41" s="212">
        <v>5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224" t="s">
        <v>143</v>
      </c>
      <c r="B42" s="225" t="s">
        <v>78</v>
      </c>
      <c r="C42" s="241" t="s">
        <v>79</v>
      </c>
      <c r="D42" s="226"/>
      <c r="E42" s="227"/>
      <c r="F42" s="228"/>
      <c r="G42" s="228">
        <f>SUMIF(AG43:AG53,"&lt;&gt;NOR",G43:G53)</f>
        <v>0</v>
      </c>
      <c r="H42" s="228"/>
      <c r="I42" s="228">
        <f>SUM(I43:I53)</f>
        <v>0</v>
      </c>
      <c r="J42" s="228"/>
      <c r="K42" s="228">
        <f>SUM(K43:K53)</f>
        <v>0</v>
      </c>
      <c r="L42" s="228"/>
      <c r="M42" s="228">
        <f>SUM(M43:M53)</f>
        <v>0</v>
      </c>
      <c r="N42" s="227"/>
      <c r="O42" s="227">
        <f>SUM(O43:O53)</f>
        <v>0</v>
      </c>
      <c r="P42" s="227"/>
      <c r="Q42" s="227">
        <f>SUM(Q43:Q53)</f>
        <v>0</v>
      </c>
      <c r="R42" s="228"/>
      <c r="S42" s="228"/>
      <c r="T42" s="229"/>
      <c r="U42" s="223"/>
      <c r="V42" s="223">
        <f>SUM(V43:V53)</f>
        <v>0.38</v>
      </c>
      <c r="W42" s="223"/>
      <c r="X42" s="223"/>
      <c r="Y42" s="223"/>
      <c r="AG42" t="s">
        <v>144</v>
      </c>
    </row>
    <row r="43" spans="1:60" outlineLevel="1" x14ac:dyDescent="0.2">
      <c r="A43" s="231">
        <v>12</v>
      </c>
      <c r="B43" s="232" t="s">
        <v>230</v>
      </c>
      <c r="C43" s="242" t="s">
        <v>231</v>
      </c>
      <c r="D43" s="233" t="s">
        <v>215</v>
      </c>
      <c r="E43" s="234">
        <v>1.0671999999999999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15</v>
      </c>
      <c r="M43" s="236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6" t="s">
        <v>206</v>
      </c>
      <c r="S43" s="236" t="s">
        <v>148</v>
      </c>
      <c r="T43" s="237" t="s">
        <v>148</v>
      </c>
      <c r="U43" s="222">
        <v>0.34499999999999997</v>
      </c>
      <c r="V43" s="222">
        <f>ROUND(E43*U43,2)</f>
        <v>0.37</v>
      </c>
      <c r="W43" s="222"/>
      <c r="X43" s="222" t="s">
        <v>185</v>
      </c>
      <c r="Y43" s="222" t="s">
        <v>151</v>
      </c>
      <c r="Z43" s="212"/>
      <c r="AA43" s="212"/>
      <c r="AB43" s="212"/>
      <c r="AC43" s="212"/>
      <c r="AD43" s="212"/>
      <c r="AE43" s="212"/>
      <c r="AF43" s="212"/>
      <c r="AG43" s="212" t="s">
        <v>186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58" t="s">
        <v>232</v>
      </c>
      <c r="D44" s="250"/>
      <c r="E44" s="250"/>
      <c r="F44" s="250"/>
      <c r="G44" s="250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188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38" t="str">
        <f>C44</f>
        <v>bez naložení do dopravní nádoby, ale s vyprázdněním dopravní nádoby na hromadu nebo na dopravní prostředek,</v>
      </c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59" t="s">
        <v>217</v>
      </c>
      <c r="D45" s="248"/>
      <c r="E45" s="249">
        <v>1.0671999999999999</v>
      </c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190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31">
        <v>13</v>
      </c>
      <c r="B46" s="232" t="s">
        <v>233</v>
      </c>
      <c r="C46" s="242" t="s">
        <v>234</v>
      </c>
      <c r="D46" s="233" t="s">
        <v>215</v>
      </c>
      <c r="E46" s="234">
        <v>1.0671999999999999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15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 t="s">
        <v>206</v>
      </c>
      <c r="S46" s="236" t="s">
        <v>148</v>
      </c>
      <c r="T46" s="237" t="s">
        <v>148</v>
      </c>
      <c r="U46" s="222">
        <v>0.01</v>
      </c>
      <c r="V46" s="222">
        <f>ROUND(E46*U46,2)</f>
        <v>0.01</v>
      </c>
      <c r="W46" s="222"/>
      <c r="X46" s="222" t="s">
        <v>185</v>
      </c>
      <c r="Y46" s="222" t="s">
        <v>151</v>
      </c>
      <c r="Z46" s="212"/>
      <c r="AA46" s="212"/>
      <c r="AB46" s="212"/>
      <c r="AC46" s="212"/>
      <c r="AD46" s="212"/>
      <c r="AE46" s="212"/>
      <c r="AF46" s="212"/>
      <c r="AG46" s="212" t="s">
        <v>186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58" t="s">
        <v>235</v>
      </c>
      <c r="D47" s="250"/>
      <c r="E47" s="250"/>
      <c r="F47" s="250"/>
      <c r="G47" s="250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188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59" t="s">
        <v>217</v>
      </c>
      <c r="D48" s="248"/>
      <c r="E48" s="249">
        <v>1.0671999999999999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190</v>
      </c>
      <c r="AH48" s="212">
        <v>5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31">
        <v>14</v>
      </c>
      <c r="B49" s="232" t="s">
        <v>236</v>
      </c>
      <c r="C49" s="242" t="s">
        <v>237</v>
      </c>
      <c r="D49" s="233" t="s">
        <v>215</v>
      </c>
      <c r="E49" s="234">
        <v>20.276800000000001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15</v>
      </c>
      <c r="M49" s="236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6" t="s">
        <v>206</v>
      </c>
      <c r="S49" s="236" t="s">
        <v>148</v>
      </c>
      <c r="T49" s="237" t="s">
        <v>148</v>
      </c>
      <c r="U49" s="222">
        <v>0</v>
      </c>
      <c r="V49" s="222">
        <f>ROUND(E49*U49,2)</f>
        <v>0</v>
      </c>
      <c r="W49" s="222"/>
      <c r="X49" s="222" t="s">
        <v>185</v>
      </c>
      <c r="Y49" s="222" t="s">
        <v>151</v>
      </c>
      <c r="Z49" s="212"/>
      <c r="AA49" s="212"/>
      <c r="AB49" s="212"/>
      <c r="AC49" s="212"/>
      <c r="AD49" s="212"/>
      <c r="AE49" s="212"/>
      <c r="AF49" s="212"/>
      <c r="AG49" s="212" t="s">
        <v>186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58" t="s">
        <v>235</v>
      </c>
      <c r="D50" s="250"/>
      <c r="E50" s="250"/>
      <c r="F50" s="250"/>
      <c r="G50" s="250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188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9" t="s">
        <v>238</v>
      </c>
      <c r="D51" s="248"/>
      <c r="E51" s="249">
        <v>20.276800000000001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190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1">
        <v>15</v>
      </c>
      <c r="B52" s="232" t="s">
        <v>239</v>
      </c>
      <c r="C52" s="242" t="s">
        <v>240</v>
      </c>
      <c r="D52" s="233" t="s">
        <v>241</v>
      </c>
      <c r="E52" s="234">
        <v>1.0671999999999999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15</v>
      </c>
      <c r="M52" s="236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6" t="s">
        <v>206</v>
      </c>
      <c r="S52" s="236" t="s">
        <v>148</v>
      </c>
      <c r="T52" s="237" t="s">
        <v>148</v>
      </c>
      <c r="U52" s="222">
        <v>0</v>
      </c>
      <c r="V52" s="222">
        <f>ROUND(E52*U52,2)</f>
        <v>0</v>
      </c>
      <c r="W52" s="222"/>
      <c r="X52" s="222" t="s">
        <v>185</v>
      </c>
      <c r="Y52" s="222" t="s">
        <v>151</v>
      </c>
      <c r="Z52" s="212"/>
      <c r="AA52" s="212"/>
      <c r="AB52" s="212"/>
      <c r="AC52" s="212"/>
      <c r="AD52" s="212"/>
      <c r="AE52" s="212"/>
      <c r="AF52" s="212"/>
      <c r="AG52" s="212" t="s">
        <v>186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9" t="s">
        <v>217</v>
      </c>
      <c r="D53" s="248"/>
      <c r="E53" s="249">
        <v>1.0671999999999999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190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x14ac:dyDescent="0.2">
      <c r="A54" s="224" t="s">
        <v>143</v>
      </c>
      <c r="B54" s="225" t="s">
        <v>80</v>
      </c>
      <c r="C54" s="241" t="s">
        <v>81</v>
      </c>
      <c r="D54" s="226"/>
      <c r="E54" s="227"/>
      <c r="F54" s="228"/>
      <c r="G54" s="228">
        <f>SUMIF(AG55:AG65,"&lt;&gt;NOR",G55:G65)</f>
        <v>0</v>
      </c>
      <c r="H54" s="228"/>
      <c r="I54" s="228">
        <f>SUM(I55:I65)</f>
        <v>0</v>
      </c>
      <c r="J54" s="228"/>
      <c r="K54" s="228">
        <f>SUM(K55:K65)</f>
        <v>0</v>
      </c>
      <c r="L54" s="228"/>
      <c r="M54" s="228">
        <f>SUM(M55:M65)</f>
        <v>0</v>
      </c>
      <c r="N54" s="227"/>
      <c r="O54" s="227">
        <f>SUM(O55:O65)</f>
        <v>1.5499999999999998</v>
      </c>
      <c r="P54" s="227"/>
      <c r="Q54" s="227">
        <f>SUM(Q55:Q65)</f>
        <v>0</v>
      </c>
      <c r="R54" s="228"/>
      <c r="S54" s="228"/>
      <c r="T54" s="229"/>
      <c r="U54" s="223"/>
      <c r="V54" s="223">
        <f>SUM(V55:V65)</f>
        <v>1.26</v>
      </c>
      <c r="W54" s="223"/>
      <c r="X54" s="223"/>
      <c r="Y54" s="223"/>
      <c r="AG54" t="s">
        <v>144</v>
      </c>
    </row>
    <row r="55" spans="1:60" outlineLevel="1" x14ac:dyDescent="0.2">
      <c r="A55" s="231">
        <v>16</v>
      </c>
      <c r="B55" s="232" t="s">
        <v>242</v>
      </c>
      <c r="C55" s="242" t="s">
        <v>243</v>
      </c>
      <c r="D55" s="233" t="s">
        <v>215</v>
      </c>
      <c r="E55" s="234">
        <v>0.55200000000000005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15</v>
      </c>
      <c r="M55" s="236">
        <f>G55*(1+L55/100)</f>
        <v>0</v>
      </c>
      <c r="N55" s="234">
        <v>1.7</v>
      </c>
      <c r="O55" s="234">
        <f>ROUND(E55*N55,2)</f>
        <v>0.94</v>
      </c>
      <c r="P55" s="234">
        <v>0</v>
      </c>
      <c r="Q55" s="234">
        <f>ROUND(E55*P55,2)</f>
        <v>0</v>
      </c>
      <c r="R55" s="236" t="s">
        <v>206</v>
      </c>
      <c r="S55" s="236" t="s">
        <v>148</v>
      </c>
      <c r="T55" s="237" t="s">
        <v>148</v>
      </c>
      <c r="U55" s="222">
        <v>1.587</v>
      </c>
      <c r="V55" s="222">
        <f>ROUND(E55*U55,2)</f>
        <v>0.88</v>
      </c>
      <c r="W55" s="222"/>
      <c r="X55" s="222" t="s">
        <v>185</v>
      </c>
      <c r="Y55" s="222" t="s">
        <v>151</v>
      </c>
      <c r="Z55" s="212"/>
      <c r="AA55" s="212"/>
      <c r="AB55" s="212"/>
      <c r="AC55" s="212"/>
      <c r="AD55" s="212"/>
      <c r="AE55" s="212"/>
      <c r="AF55" s="212"/>
      <c r="AG55" s="212" t="s">
        <v>186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2" x14ac:dyDescent="0.2">
      <c r="A56" s="219"/>
      <c r="B56" s="220"/>
      <c r="C56" s="258" t="s">
        <v>244</v>
      </c>
      <c r="D56" s="250"/>
      <c r="E56" s="250"/>
      <c r="F56" s="250"/>
      <c r="G56" s="250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188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38" t="str">
        <f>C56</f>
        <v>sypaninou z vhodných hornin tř. 1 - 4 nebo materiálem připraveným podél výkopu ve vzdálenosti do 3 m od jeho kraje, pro jakoukoliv hloubku výkopu a jakoukoliv míru zhutnění,</v>
      </c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59" t="s">
        <v>245</v>
      </c>
      <c r="D57" s="248"/>
      <c r="E57" s="249">
        <v>0.55200000000000005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190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31">
        <v>17</v>
      </c>
      <c r="B58" s="232" t="s">
        <v>246</v>
      </c>
      <c r="C58" s="242" t="s">
        <v>247</v>
      </c>
      <c r="D58" s="233" t="s">
        <v>215</v>
      </c>
      <c r="E58" s="234">
        <v>0.33119999999999999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15</v>
      </c>
      <c r="M58" s="236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6" t="s">
        <v>206</v>
      </c>
      <c r="S58" s="236" t="s">
        <v>148</v>
      </c>
      <c r="T58" s="237" t="s">
        <v>148</v>
      </c>
      <c r="U58" s="222">
        <v>1.1499999999999999</v>
      </c>
      <c r="V58" s="222">
        <f>ROUND(E58*U58,2)</f>
        <v>0.38</v>
      </c>
      <c r="W58" s="222"/>
      <c r="X58" s="222" t="s">
        <v>185</v>
      </c>
      <c r="Y58" s="222" t="s">
        <v>151</v>
      </c>
      <c r="Z58" s="212"/>
      <c r="AA58" s="212"/>
      <c r="AB58" s="212"/>
      <c r="AC58" s="212"/>
      <c r="AD58" s="212"/>
      <c r="AE58" s="212"/>
      <c r="AF58" s="212"/>
      <c r="AG58" s="212" t="s">
        <v>186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8" t="s">
        <v>248</v>
      </c>
      <c r="D59" s="250"/>
      <c r="E59" s="250"/>
      <c r="F59" s="250"/>
      <c r="G59" s="250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188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59" t="s">
        <v>249</v>
      </c>
      <c r="D60" s="248"/>
      <c r="E60" s="249">
        <v>1.0671999999999999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190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59" t="s">
        <v>250</v>
      </c>
      <c r="D61" s="248"/>
      <c r="E61" s="249"/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190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59" t="s">
        <v>251</v>
      </c>
      <c r="D62" s="248"/>
      <c r="E62" s="249">
        <v>-0.184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190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59" t="s">
        <v>252</v>
      </c>
      <c r="D63" s="248"/>
      <c r="E63" s="249">
        <v>-0.55200000000000005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190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1">
        <v>18</v>
      </c>
      <c r="B64" s="232" t="s">
        <v>253</v>
      </c>
      <c r="C64" s="242" t="s">
        <v>254</v>
      </c>
      <c r="D64" s="233" t="s">
        <v>255</v>
      </c>
      <c r="E64" s="234">
        <v>0.61450000000000005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15</v>
      </c>
      <c r="M64" s="236">
        <f>G64*(1+L64/100)</f>
        <v>0</v>
      </c>
      <c r="N64" s="234">
        <v>1</v>
      </c>
      <c r="O64" s="234">
        <f>ROUND(E64*N64,2)</f>
        <v>0.61</v>
      </c>
      <c r="P64" s="234">
        <v>0</v>
      </c>
      <c r="Q64" s="234">
        <f>ROUND(E64*P64,2)</f>
        <v>0</v>
      </c>
      <c r="R64" s="236" t="s">
        <v>256</v>
      </c>
      <c r="S64" s="236" t="s">
        <v>148</v>
      </c>
      <c r="T64" s="237" t="s">
        <v>148</v>
      </c>
      <c r="U64" s="222">
        <v>0</v>
      </c>
      <c r="V64" s="222">
        <f>ROUND(E64*U64,2)</f>
        <v>0</v>
      </c>
      <c r="W64" s="222"/>
      <c r="X64" s="222" t="s">
        <v>257</v>
      </c>
      <c r="Y64" s="222" t="s">
        <v>151</v>
      </c>
      <c r="Z64" s="212"/>
      <c r="AA64" s="212"/>
      <c r="AB64" s="212"/>
      <c r="AC64" s="212"/>
      <c r="AD64" s="212"/>
      <c r="AE64" s="212"/>
      <c r="AF64" s="212"/>
      <c r="AG64" s="212" t="s">
        <v>258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9" t="s">
        <v>259</v>
      </c>
      <c r="D65" s="248"/>
      <c r="E65" s="249">
        <v>0.61450000000000005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190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24" t="s">
        <v>143</v>
      </c>
      <c r="B66" s="225" t="s">
        <v>82</v>
      </c>
      <c r="C66" s="241" t="s">
        <v>83</v>
      </c>
      <c r="D66" s="226"/>
      <c r="E66" s="227"/>
      <c r="F66" s="228"/>
      <c r="G66" s="228">
        <f>SUMIF(AG67:AG68,"&lt;&gt;NOR",G67:G68)</f>
        <v>0</v>
      </c>
      <c r="H66" s="228"/>
      <c r="I66" s="228">
        <f>SUM(I67:I68)</f>
        <v>0</v>
      </c>
      <c r="J66" s="228"/>
      <c r="K66" s="228">
        <f>SUM(K67:K68)</f>
        <v>0</v>
      </c>
      <c r="L66" s="228"/>
      <c r="M66" s="228">
        <f>SUM(M67:M68)</f>
        <v>0</v>
      </c>
      <c r="N66" s="227"/>
      <c r="O66" s="227">
        <f>SUM(O67:O68)</f>
        <v>0.02</v>
      </c>
      <c r="P66" s="227"/>
      <c r="Q66" s="227">
        <f>SUM(Q67:Q68)</f>
        <v>0</v>
      </c>
      <c r="R66" s="228"/>
      <c r="S66" s="228"/>
      <c r="T66" s="229"/>
      <c r="U66" s="223"/>
      <c r="V66" s="223">
        <f>SUM(V67:V68)</f>
        <v>0.41</v>
      </c>
      <c r="W66" s="223"/>
      <c r="X66" s="223"/>
      <c r="Y66" s="223"/>
      <c r="AG66" t="s">
        <v>144</v>
      </c>
    </row>
    <row r="67" spans="1:60" outlineLevel="1" x14ac:dyDescent="0.2">
      <c r="A67" s="231">
        <v>19</v>
      </c>
      <c r="B67" s="232" t="s">
        <v>260</v>
      </c>
      <c r="C67" s="242" t="s">
        <v>261</v>
      </c>
      <c r="D67" s="233" t="s">
        <v>255</v>
      </c>
      <c r="E67" s="234">
        <v>0.02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15</v>
      </c>
      <c r="M67" s="236">
        <f>G67*(1+L67/100)</f>
        <v>0</v>
      </c>
      <c r="N67" s="234">
        <v>1.0900000000000001</v>
      </c>
      <c r="O67" s="234">
        <f>ROUND(E67*N67,2)</f>
        <v>0.02</v>
      </c>
      <c r="P67" s="234">
        <v>0</v>
      </c>
      <c r="Q67" s="234">
        <f>ROUND(E67*P67,2)</f>
        <v>0</v>
      </c>
      <c r="R67" s="236" t="s">
        <v>262</v>
      </c>
      <c r="S67" s="236" t="s">
        <v>148</v>
      </c>
      <c r="T67" s="237" t="s">
        <v>148</v>
      </c>
      <c r="U67" s="222">
        <v>20.6</v>
      </c>
      <c r="V67" s="222">
        <f>ROUND(E67*U67,2)</f>
        <v>0.41</v>
      </c>
      <c r="W67" s="222"/>
      <c r="X67" s="222" t="s">
        <v>185</v>
      </c>
      <c r="Y67" s="222" t="s">
        <v>151</v>
      </c>
      <c r="Z67" s="212"/>
      <c r="AA67" s="212"/>
      <c r="AB67" s="212"/>
      <c r="AC67" s="212"/>
      <c r="AD67" s="212"/>
      <c r="AE67" s="212"/>
      <c r="AF67" s="212"/>
      <c r="AG67" s="212" t="s">
        <v>186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58" t="s">
        <v>263</v>
      </c>
      <c r="D68" s="250"/>
      <c r="E68" s="250"/>
      <c r="F68" s="250"/>
      <c r="G68" s="250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188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24" t="s">
        <v>143</v>
      </c>
      <c r="B69" s="225" t="s">
        <v>84</v>
      </c>
      <c r="C69" s="241" t="s">
        <v>85</v>
      </c>
      <c r="D69" s="226"/>
      <c r="E69" s="227"/>
      <c r="F69" s="228"/>
      <c r="G69" s="228">
        <f>SUMIF(AG70:AG85,"&lt;&gt;NOR",G70:G85)</f>
        <v>0</v>
      </c>
      <c r="H69" s="228"/>
      <c r="I69" s="228">
        <f>SUM(I70:I85)</f>
        <v>0</v>
      </c>
      <c r="J69" s="228"/>
      <c r="K69" s="228">
        <f>SUM(K70:K85)</f>
        <v>0</v>
      </c>
      <c r="L69" s="228"/>
      <c r="M69" s="228">
        <f>SUM(M70:M85)</f>
        <v>0</v>
      </c>
      <c r="N69" s="227"/>
      <c r="O69" s="227">
        <f>SUM(O70:O85)</f>
        <v>4.54</v>
      </c>
      <c r="P69" s="227"/>
      <c r="Q69" s="227">
        <f>SUM(Q70:Q85)</f>
        <v>0</v>
      </c>
      <c r="R69" s="228"/>
      <c r="S69" s="228"/>
      <c r="T69" s="229"/>
      <c r="U69" s="223"/>
      <c r="V69" s="223">
        <f>SUM(V70:V85)</f>
        <v>2.63</v>
      </c>
      <c r="W69" s="223"/>
      <c r="X69" s="223"/>
      <c r="Y69" s="223"/>
      <c r="AG69" t="s">
        <v>144</v>
      </c>
    </row>
    <row r="70" spans="1:60" outlineLevel="1" x14ac:dyDescent="0.2">
      <c r="A70" s="231">
        <v>20</v>
      </c>
      <c r="B70" s="232" t="s">
        <v>264</v>
      </c>
      <c r="C70" s="242" t="s">
        <v>265</v>
      </c>
      <c r="D70" s="233" t="s">
        <v>215</v>
      </c>
      <c r="E70" s="234">
        <v>0.184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15</v>
      </c>
      <c r="M70" s="236">
        <f>G70*(1+L70/100)</f>
        <v>0</v>
      </c>
      <c r="N70" s="234">
        <v>1.1322000000000001</v>
      </c>
      <c r="O70" s="234">
        <f>ROUND(E70*N70,2)</f>
        <v>0.21</v>
      </c>
      <c r="P70" s="234">
        <v>0</v>
      </c>
      <c r="Q70" s="234">
        <f>ROUND(E70*P70,2)</f>
        <v>0</v>
      </c>
      <c r="R70" s="236" t="s">
        <v>266</v>
      </c>
      <c r="S70" s="236" t="s">
        <v>148</v>
      </c>
      <c r="T70" s="237" t="s">
        <v>148</v>
      </c>
      <c r="U70" s="222">
        <v>1.6950000000000001</v>
      </c>
      <c r="V70" s="222">
        <f>ROUND(E70*U70,2)</f>
        <v>0.31</v>
      </c>
      <c r="W70" s="222"/>
      <c r="X70" s="222" t="s">
        <v>185</v>
      </c>
      <c r="Y70" s="222" t="s">
        <v>151</v>
      </c>
      <c r="Z70" s="212"/>
      <c r="AA70" s="212"/>
      <c r="AB70" s="212"/>
      <c r="AC70" s="212"/>
      <c r="AD70" s="212"/>
      <c r="AE70" s="212"/>
      <c r="AF70" s="212"/>
      <c r="AG70" s="212" t="s">
        <v>186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58" t="s">
        <v>267</v>
      </c>
      <c r="D71" s="250"/>
      <c r="E71" s="250"/>
      <c r="F71" s="250"/>
      <c r="G71" s="250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188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59" t="s">
        <v>268</v>
      </c>
      <c r="D72" s="248"/>
      <c r="E72" s="249">
        <v>0.184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190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31">
        <v>21</v>
      </c>
      <c r="B73" s="232" t="s">
        <v>269</v>
      </c>
      <c r="C73" s="242" t="s">
        <v>270</v>
      </c>
      <c r="D73" s="233" t="s">
        <v>183</v>
      </c>
      <c r="E73" s="234">
        <v>2.99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15</v>
      </c>
      <c r="M73" s="236">
        <f>G73*(1+L73/100)</f>
        <v>0</v>
      </c>
      <c r="N73" s="234">
        <v>0.18360000000000001</v>
      </c>
      <c r="O73" s="234">
        <f>ROUND(E73*N73,2)</f>
        <v>0.55000000000000004</v>
      </c>
      <c r="P73" s="234">
        <v>0</v>
      </c>
      <c r="Q73" s="234">
        <f>ROUND(E73*P73,2)</f>
        <v>0</v>
      </c>
      <c r="R73" s="236" t="s">
        <v>184</v>
      </c>
      <c r="S73" s="236" t="s">
        <v>148</v>
      </c>
      <c r="T73" s="237" t="s">
        <v>148</v>
      </c>
      <c r="U73" s="222">
        <v>0.09</v>
      </c>
      <c r="V73" s="222">
        <f>ROUND(E73*U73,2)</f>
        <v>0.27</v>
      </c>
      <c r="W73" s="222"/>
      <c r="X73" s="222" t="s">
        <v>185</v>
      </c>
      <c r="Y73" s="222" t="s">
        <v>151</v>
      </c>
      <c r="Z73" s="212"/>
      <c r="AA73" s="212"/>
      <c r="AB73" s="212"/>
      <c r="AC73" s="212"/>
      <c r="AD73" s="212"/>
      <c r="AE73" s="212"/>
      <c r="AF73" s="212"/>
      <c r="AG73" s="212" t="s">
        <v>186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8" t="s">
        <v>271</v>
      </c>
      <c r="D74" s="250"/>
      <c r="E74" s="250"/>
      <c r="F74" s="250"/>
      <c r="G74" s="250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188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19"/>
      <c r="B75" s="220"/>
      <c r="C75" s="259" t="s">
        <v>272</v>
      </c>
      <c r="D75" s="248"/>
      <c r="E75" s="249">
        <v>2.99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190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31">
        <v>22</v>
      </c>
      <c r="B76" s="232" t="s">
        <v>273</v>
      </c>
      <c r="C76" s="242" t="s">
        <v>274</v>
      </c>
      <c r="D76" s="233" t="s">
        <v>183</v>
      </c>
      <c r="E76" s="234">
        <v>44.878</v>
      </c>
      <c r="F76" s="235"/>
      <c r="G76" s="236">
        <f>ROUND(E76*F76,2)</f>
        <v>0</v>
      </c>
      <c r="H76" s="235"/>
      <c r="I76" s="236">
        <f>ROUND(E76*H76,2)</f>
        <v>0</v>
      </c>
      <c r="J76" s="235"/>
      <c r="K76" s="236">
        <f>ROUND(E76*J76,2)</f>
        <v>0</v>
      </c>
      <c r="L76" s="236">
        <v>15</v>
      </c>
      <c r="M76" s="236">
        <f>G76*(1+L76/100)</f>
        <v>0</v>
      </c>
      <c r="N76" s="234">
        <v>2.0400000000000001E-2</v>
      </c>
      <c r="O76" s="234">
        <f>ROUND(E76*N76,2)</f>
        <v>0.92</v>
      </c>
      <c r="P76" s="234">
        <v>0</v>
      </c>
      <c r="Q76" s="234">
        <f>ROUND(E76*P76,2)</f>
        <v>0</v>
      </c>
      <c r="R76" s="236" t="s">
        <v>184</v>
      </c>
      <c r="S76" s="236" t="s">
        <v>148</v>
      </c>
      <c r="T76" s="237" t="s">
        <v>148</v>
      </c>
      <c r="U76" s="222">
        <v>6.0000000000000001E-3</v>
      </c>
      <c r="V76" s="222">
        <f>ROUND(E76*U76,2)</f>
        <v>0.27</v>
      </c>
      <c r="W76" s="222"/>
      <c r="X76" s="222" t="s">
        <v>185</v>
      </c>
      <c r="Y76" s="222" t="s">
        <v>151</v>
      </c>
      <c r="Z76" s="212"/>
      <c r="AA76" s="212"/>
      <c r="AB76" s="212"/>
      <c r="AC76" s="212"/>
      <c r="AD76" s="212"/>
      <c r="AE76" s="212"/>
      <c r="AF76" s="212"/>
      <c r="AG76" s="212" t="s">
        <v>186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58" t="s">
        <v>271</v>
      </c>
      <c r="D77" s="250"/>
      <c r="E77" s="250"/>
      <c r="F77" s="250"/>
      <c r="G77" s="250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188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59" t="s">
        <v>275</v>
      </c>
      <c r="D78" s="248"/>
      <c r="E78" s="249">
        <v>44.85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190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59" t="s">
        <v>276</v>
      </c>
      <c r="D79" s="248"/>
      <c r="E79" s="249">
        <v>2.8000000000000001E-2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190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1">
        <v>23</v>
      </c>
      <c r="B80" s="232" t="s">
        <v>277</v>
      </c>
      <c r="C80" s="242" t="s">
        <v>278</v>
      </c>
      <c r="D80" s="233" t="s">
        <v>183</v>
      </c>
      <c r="E80" s="234">
        <v>5.04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15</v>
      </c>
      <c r="M80" s="236">
        <f>G80*(1+L80/100)</f>
        <v>0</v>
      </c>
      <c r="N80" s="234">
        <v>9.4539999999999999E-2</v>
      </c>
      <c r="O80" s="234">
        <f>ROUND(E80*N80,2)</f>
        <v>0.48</v>
      </c>
      <c r="P80" s="234">
        <v>0</v>
      </c>
      <c r="Q80" s="234">
        <f>ROUND(E80*P80,2)</f>
        <v>0</v>
      </c>
      <c r="R80" s="236" t="s">
        <v>184</v>
      </c>
      <c r="S80" s="236" t="s">
        <v>148</v>
      </c>
      <c r="T80" s="237" t="s">
        <v>148</v>
      </c>
      <c r="U80" s="222">
        <v>9.4E-2</v>
      </c>
      <c r="V80" s="222">
        <f>ROUND(E80*U80,2)</f>
        <v>0.47</v>
      </c>
      <c r="W80" s="222"/>
      <c r="X80" s="222" t="s">
        <v>185</v>
      </c>
      <c r="Y80" s="222" t="s">
        <v>151</v>
      </c>
      <c r="Z80" s="212"/>
      <c r="AA80" s="212"/>
      <c r="AB80" s="212"/>
      <c r="AC80" s="212"/>
      <c r="AD80" s="212"/>
      <c r="AE80" s="212"/>
      <c r="AF80" s="212"/>
      <c r="AG80" s="212" t="s">
        <v>186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58" t="s">
        <v>271</v>
      </c>
      <c r="D81" s="250"/>
      <c r="E81" s="250"/>
      <c r="F81" s="250"/>
      <c r="G81" s="250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188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59" t="s">
        <v>199</v>
      </c>
      <c r="D82" s="248"/>
      <c r="E82" s="249">
        <v>5.04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190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31">
        <v>24</v>
      </c>
      <c r="B83" s="232" t="s">
        <v>279</v>
      </c>
      <c r="C83" s="242" t="s">
        <v>280</v>
      </c>
      <c r="D83" s="233" t="s">
        <v>183</v>
      </c>
      <c r="E83" s="234">
        <v>100.8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15</v>
      </c>
      <c r="M83" s="236">
        <f>G83*(1+L83/100)</f>
        <v>0</v>
      </c>
      <c r="N83" s="234">
        <v>2.3630000000000002E-2</v>
      </c>
      <c r="O83" s="234">
        <f>ROUND(E83*N83,2)</f>
        <v>2.38</v>
      </c>
      <c r="P83" s="234">
        <v>0</v>
      </c>
      <c r="Q83" s="234">
        <f>ROUND(E83*P83,2)</f>
        <v>0</v>
      </c>
      <c r="R83" s="236" t="s">
        <v>184</v>
      </c>
      <c r="S83" s="236" t="s">
        <v>148</v>
      </c>
      <c r="T83" s="237" t="s">
        <v>148</v>
      </c>
      <c r="U83" s="222">
        <v>1.2999999999999999E-2</v>
      </c>
      <c r="V83" s="222">
        <f>ROUND(E83*U83,2)</f>
        <v>1.31</v>
      </c>
      <c r="W83" s="222"/>
      <c r="X83" s="222" t="s">
        <v>185</v>
      </c>
      <c r="Y83" s="222" t="s">
        <v>151</v>
      </c>
      <c r="Z83" s="212"/>
      <c r="AA83" s="212"/>
      <c r="AB83" s="212"/>
      <c r="AC83" s="212"/>
      <c r="AD83" s="212"/>
      <c r="AE83" s="212"/>
      <c r="AF83" s="212"/>
      <c r="AG83" s="212" t="s">
        <v>186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8" t="s">
        <v>271</v>
      </c>
      <c r="D84" s="250"/>
      <c r="E84" s="250"/>
      <c r="F84" s="250"/>
      <c r="G84" s="250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188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19"/>
      <c r="B85" s="220"/>
      <c r="C85" s="259" t="s">
        <v>281</v>
      </c>
      <c r="D85" s="248"/>
      <c r="E85" s="249">
        <v>100.8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190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x14ac:dyDescent="0.2">
      <c r="A86" s="224" t="s">
        <v>143</v>
      </c>
      <c r="B86" s="225" t="s">
        <v>86</v>
      </c>
      <c r="C86" s="241" t="s">
        <v>87</v>
      </c>
      <c r="D86" s="226"/>
      <c r="E86" s="227"/>
      <c r="F86" s="228"/>
      <c r="G86" s="228">
        <f>SUMIF(AG87:AG94,"&lt;&gt;NOR",G87:G94)</f>
        <v>0</v>
      </c>
      <c r="H86" s="228"/>
      <c r="I86" s="228">
        <f>SUM(I87:I94)</f>
        <v>0</v>
      </c>
      <c r="J86" s="228"/>
      <c r="K86" s="228">
        <f>SUM(K87:K94)</f>
        <v>0</v>
      </c>
      <c r="L86" s="228"/>
      <c r="M86" s="228">
        <f>SUM(M87:M94)</f>
        <v>0</v>
      </c>
      <c r="N86" s="227"/>
      <c r="O86" s="227">
        <f>SUM(O87:O94)</f>
        <v>0.79</v>
      </c>
      <c r="P86" s="227"/>
      <c r="Q86" s="227">
        <f>SUM(Q87:Q94)</f>
        <v>0</v>
      </c>
      <c r="R86" s="228"/>
      <c r="S86" s="228"/>
      <c r="T86" s="229"/>
      <c r="U86" s="223"/>
      <c r="V86" s="223">
        <f>SUM(V87:V94)</f>
        <v>4.04</v>
      </c>
      <c r="W86" s="223"/>
      <c r="X86" s="223"/>
      <c r="Y86" s="223"/>
      <c r="AG86" t="s">
        <v>144</v>
      </c>
    </row>
    <row r="87" spans="1:60" ht="22.5" outlineLevel="1" x14ac:dyDescent="0.2">
      <c r="A87" s="231">
        <v>25</v>
      </c>
      <c r="B87" s="232" t="s">
        <v>282</v>
      </c>
      <c r="C87" s="242" t="s">
        <v>283</v>
      </c>
      <c r="D87" s="233" t="s">
        <v>183</v>
      </c>
      <c r="E87" s="234">
        <v>7.84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15</v>
      </c>
      <c r="M87" s="236">
        <f>G87*(1+L87/100)</f>
        <v>0</v>
      </c>
      <c r="N87" s="234">
        <v>7.1999999999999995E-2</v>
      </c>
      <c r="O87" s="234">
        <f>ROUND(E87*N87,2)</f>
        <v>0.56000000000000005</v>
      </c>
      <c r="P87" s="234">
        <v>0</v>
      </c>
      <c r="Q87" s="234">
        <f>ROUND(E87*P87,2)</f>
        <v>0</v>
      </c>
      <c r="R87" s="236" t="s">
        <v>184</v>
      </c>
      <c r="S87" s="236" t="s">
        <v>148</v>
      </c>
      <c r="T87" s="237" t="s">
        <v>148</v>
      </c>
      <c r="U87" s="222">
        <v>0.38</v>
      </c>
      <c r="V87" s="222">
        <f>ROUND(E87*U87,2)</f>
        <v>2.98</v>
      </c>
      <c r="W87" s="222"/>
      <c r="X87" s="222" t="s">
        <v>185</v>
      </c>
      <c r="Y87" s="222" t="s">
        <v>151</v>
      </c>
      <c r="Z87" s="212"/>
      <c r="AA87" s="212"/>
      <c r="AB87" s="212"/>
      <c r="AC87" s="212"/>
      <c r="AD87" s="212"/>
      <c r="AE87" s="212"/>
      <c r="AF87" s="212"/>
      <c r="AG87" s="212" t="s">
        <v>186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2" x14ac:dyDescent="0.2">
      <c r="A88" s="219"/>
      <c r="B88" s="220"/>
      <c r="C88" s="258" t="s">
        <v>284</v>
      </c>
      <c r="D88" s="250"/>
      <c r="E88" s="250"/>
      <c r="F88" s="250"/>
      <c r="G88" s="250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188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38" t="str">
        <f>C88</f>
        <v>komunikací pro pěší do velikosti dlaždic 0,25 m2 s provedením lože do tl. 30 mm, s vyplněním spár a se smetením přebytečného materiálu na vzdálenost do 3 m</v>
      </c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44" t="s">
        <v>479</v>
      </c>
      <c r="D89" s="240"/>
      <c r="E89" s="240"/>
      <c r="F89" s="240"/>
      <c r="G89" s="240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153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38" t="str">
        <f>C89</f>
        <v>V položce jsou zakalkulovány i náklady na dodání hmot pro lože a na dodání téhož materiálu pro výplň spár.</v>
      </c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44" t="s">
        <v>285</v>
      </c>
      <c r="D90" s="240"/>
      <c r="E90" s="240"/>
      <c r="F90" s="240"/>
      <c r="G90" s="240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153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59" t="s">
        <v>189</v>
      </c>
      <c r="D91" s="248"/>
      <c r="E91" s="249">
        <v>7.84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190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1">
        <v>26</v>
      </c>
      <c r="B92" s="232" t="s">
        <v>286</v>
      </c>
      <c r="C92" s="242" t="s">
        <v>287</v>
      </c>
      <c r="D92" s="233" t="s">
        <v>183</v>
      </c>
      <c r="E92" s="234">
        <v>1.4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15</v>
      </c>
      <c r="M92" s="236">
        <f>G92*(1+L92/100)</f>
        <v>0</v>
      </c>
      <c r="N92" s="234">
        <v>0.16700000000000001</v>
      </c>
      <c r="O92" s="234">
        <f>ROUND(E92*N92,2)</f>
        <v>0.23</v>
      </c>
      <c r="P92" s="234">
        <v>0</v>
      </c>
      <c r="Q92" s="234">
        <f>ROUND(E92*P92,2)</f>
        <v>0</v>
      </c>
      <c r="R92" s="236" t="s">
        <v>184</v>
      </c>
      <c r="S92" s="236" t="s">
        <v>148</v>
      </c>
      <c r="T92" s="237" t="s">
        <v>148</v>
      </c>
      <c r="U92" s="222">
        <v>0.755</v>
      </c>
      <c r="V92" s="222">
        <f>ROUND(E92*U92,2)</f>
        <v>1.06</v>
      </c>
      <c r="W92" s="222"/>
      <c r="X92" s="222" t="s">
        <v>185</v>
      </c>
      <c r="Y92" s="222" t="s">
        <v>151</v>
      </c>
      <c r="Z92" s="212"/>
      <c r="AA92" s="212"/>
      <c r="AB92" s="212"/>
      <c r="AC92" s="212"/>
      <c r="AD92" s="212"/>
      <c r="AE92" s="212"/>
      <c r="AF92" s="212"/>
      <c r="AG92" s="212" t="s">
        <v>186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8" t="s">
        <v>288</v>
      </c>
      <c r="D93" s="250"/>
      <c r="E93" s="250"/>
      <c r="F93" s="250"/>
      <c r="G93" s="250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188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38" t="str">
        <f>C93</f>
        <v>s provedením lože tl. do 40 mm, s vyplněním spár, s dvojím beraněním a se smetením přebytečného materiálu na vzdálenost do 3 m</v>
      </c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19"/>
      <c r="B94" s="220"/>
      <c r="C94" s="259" t="s">
        <v>193</v>
      </c>
      <c r="D94" s="248"/>
      <c r="E94" s="249">
        <v>1.4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190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">
      <c r="A95" s="224" t="s">
        <v>143</v>
      </c>
      <c r="B95" s="225" t="s">
        <v>88</v>
      </c>
      <c r="C95" s="241" t="s">
        <v>89</v>
      </c>
      <c r="D95" s="226"/>
      <c r="E95" s="227"/>
      <c r="F95" s="228"/>
      <c r="G95" s="228">
        <f>SUMIF(AG96:AG99,"&lt;&gt;NOR",G96:G99)</f>
        <v>0</v>
      </c>
      <c r="H95" s="228"/>
      <c r="I95" s="228">
        <f>SUM(I96:I99)</f>
        <v>0</v>
      </c>
      <c r="J95" s="228"/>
      <c r="K95" s="228">
        <f>SUM(K96:K99)</f>
        <v>0</v>
      </c>
      <c r="L95" s="228"/>
      <c r="M95" s="228">
        <f>SUM(M96:M99)</f>
        <v>0</v>
      </c>
      <c r="N95" s="227"/>
      <c r="O95" s="227">
        <f>SUM(O96:O99)</f>
        <v>0.12</v>
      </c>
      <c r="P95" s="227"/>
      <c r="Q95" s="227">
        <f>SUM(Q96:Q99)</f>
        <v>0</v>
      </c>
      <c r="R95" s="228"/>
      <c r="S95" s="228"/>
      <c r="T95" s="229"/>
      <c r="U95" s="223"/>
      <c r="V95" s="223">
        <f>SUM(V96:V99)</f>
        <v>2.93</v>
      </c>
      <c r="W95" s="223"/>
      <c r="X95" s="223"/>
      <c r="Y95" s="223"/>
      <c r="AG95" t="s">
        <v>144</v>
      </c>
    </row>
    <row r="96" spans="1:60" outlineLevel="1" x14ac:dyDescent="0.2">
      <c r="A96" s="231">
        <v>27</v>
      </c>
      <c r="B96" s="232" t="s">
        <v>289</v>
      </c>
      <c r="C96" s="242" t="s">
        <v>290</v>
      </c>
      <c r="D96" s="233" t="s">
        <v>183</v>
      </c>
      <c r="E96" s="234">
        <v>1.1299999999999999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15</v>
      </c>
      <c r="M96" s="236">
        <f>G96*(1+L96/100)</f>
        <v>0</v>
      </c>
      <c r="N96" s="234">
        <v>6.8000000000000005E-2</v>
      </c>
      <c r="O96" s="234">
        <f>ROUND(E96*N96,2)</f>
        <v>0.08</v>
      </c>
      <c r="P96" s="234">
        <v>0</v>
      </c>
      <c r="Q96" s="234">
        <f>ROUND(E96*P96,2)</f>
        <v>0</v>
      </c>
      <c r="R96" s="236" t="s">
        <v>262</v>
      </c>
      <c r="S96" s="236" t="s">
        <v>148</v>
      </c>
      <c r="T96" s="237" t="s">
        <v>148</v>
      </c>
      <c r="U96" s="222">
        <v>0.71397999999999995</v>
      </c>
      <c r="V96" s="222">
        <f>ROUND(E96*U96,2)</f>
        <v>0.81</v>
      </c>
      <c r="W96" s="222"/>
      <c r="X96" s="222" t="s">
        <v>185</v>
      </c>
      <c r="Y96" s="222" t="s">
        <v>151</v>
      </c>
      <c r="Z96" s="212"/>
      <c r="AA96" s="212"/>
      <c r="AB96" s="212"/>
      <c r="AC96" s="212"/>
      <c r="AD96" s="212"/>
      <c r="AE96" s="212"/>
      <c r="AF96" s="212"/>
      <c r="AG96" s="212" t="s">
        <v>186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58" t="s">
        <v>291</v>
      </c>
      <c r="D97" s="250"/>
      <c r="E97" s="250"/>
      <c r="F97" s="250"/>
      <c r="G97" s="250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188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31">
        <v>28</v>
      </c>
      <c r="B98" s="232" t="s">
        <v>292</v>
      </c>
      <c r="C98" s="242" t="s">
        <v>293</v>
      </c>
      <c r="D98" s="233" t="s">
        <v>183</v>
      </c>
      <c r="E98" s="234">
        <v>1.1299999999999999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15</v>
      </c>
      <c r="M98" s="236">
        <f>G98*(1+L98/100)</f>
        <v>0</v>
      </c>
      <c r="N98" s="234">
        <v>3.8289999999999998E-2</v>
      </c>
      <c r="O98" s="234">
        <f>ROUND(E98*N98,2)</f>
        <v>0.04</v>
      </c>
      <c r="P98" s="234">
        <v>0</v>
      </c>
      <c r="Q98" s="234">
        <f>ROUND(E98*P98,2)</f>
        <v>0</v>
      </c>
      <c r="R98" s="236" t="s">
        <v>262</v>
      </c>
      <c r="S98" s="236" t="s">
        <v>148</v>
      </c>
      <c r="T98" s="237" t="s">
        <v>148</v>
      </c>
      <c r="U98" s="222">
        <v>1.8764099999999999</v>
      </c>
      <c r="V98" s="222">
        <f>ROUND(E98*U98,2)</f>
        <v>2.12</v>
      </c>
      <c r="W98" s="222"/>
      <c r="X98" s="222" t="s">
        <v>185</v>
      </c>
      <c r="Y98" s="222" t="s">
        <v>151</v>
      </c>
      <c r="Z98" s="212"/>
      <c r="AA98" s="212"/>
      <c r="AB98" s="212"/>
      <c r="AC98" s="212"/>
      <c r="AD98" s="212"/>
      <c r="AE98" s="212"/>
      <c r="AF98" s="212"/>
      <c r="AG98" s="212" t="s">
        <v>186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58" t="s">
        <v>294</v>
      </c>
      <c r="D99" s="250"/>
      <c r="E99" s="250"/>
      <c r="F99" s="250"/>
      <c r="G99" s="250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188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x14ac:dyDescent="0.2">
      <c r="A100" s="224" t="s">
        <v>143</v>
      </c>
      <c r="B100" s="225" t="s">
        <v>90</v>
      </c>
      <c r="C100" s="241" t="s">
        <v>91</v>
      </c>
      <c r="D100" s="226"/>
      <c r="E100" s="227"/>
      <c r="F100" s="228"/>
      <c r="G100" s="228">
        <f>SUMIF(AG101:AG101,"&lt;&gt;NOR",G101:G101)</f>
        <v>0</v>
      </c>
      <c r="H100" s="228"/>
      <c r="I100" s="228">
        <f>SUM(I101:I101)</f>
        <v>0</v>
      </c>
      <c r="J100" s="228"/>
      <c r="K100" s="228">
        <f>SUM(K101:K101)</f>
        <v>0</v>
      </c>
      <c r="L100" s="228"/>
      <c r="M100" s="228">
        <f>SUM(M101:M101)</f>
        <v>0</v>
      </c>
      <c r="N100" s="227"/>
      <c r="O100" s="227">
        <f>SUM(O101:O101)</f>
        <v>0</v>
      </c>
      <c r="P100" s="227"/>
      <c r="Q100" s="227">
        <f>SUM(Q101:Q101)</f>
        <v>0</v>
      </c>
      <c r="R100" s="228"/>
      <c r="S100" s="228"/>
      <c r="T100" s="229"/>
      <c r="U100" s="223"/>
      <c r="V100" s="223">
        <f>SUM(V101:V101)</f>
        <v>0.18</v>
      </c>
      <c r="W100" s="223"/>
      <c r="X100" s="223"/>
      <c r="Y100" s="223"/>
      <c r="AG100" t="s">
        <v>144</v>
      </c>
    </row>
    <row r="101" spans="1:60" outlineLevel="1" x14ac:dyDescent="0.2">
      <c r="A101" s="251">
        <v>29</v>
      </c>
      <c r="B101" s="252" t="s">
        <v>295</v>
      </c>
      <c r="C101" s="260" t="s">
        <v>296</v>
      </c>
      <c r="D101" s="253" t="s">
        <v>297</v>
      </c>
      <c r="E101" s="254">
        <v>1</v>
      </c>
      <c r="F101" s="255"/>
      <c r="G101" s="256">
        <f>ROUND(E101*F101,2)</f>
        <v>0</v>
      </c>
      <c r="H101" s="255"/>
      <c r="I101" s="256">
        <f>ROUND(E101*H101,2)</f>
        <v>0</v>
      </c>
      <c r="J101" s="255"/>
      <c r="K101" s="256">
        <f>ROUND(E101*J101,2)</f>
        <v>0</v>
      </c>
      <c r="L101" s="256">
        <v>15</v>
      </c>
      <c r="M101" s="256">
        <f>G101*(1+L101/100)</f>
        <v>0</v>
      </c>
      <c r="N101" s="254">
        <v>2.3800000000000002E-3</v>
      </c>
      <c r="O101" s="254">
        <f>ROUND(E101*N101,2)</f>
        <v>0</v>
      </c>
      <c r="P101" s="254">
        <v>0</v>
      </c>
      <c r="Q101" s="254">
        <f>ROUND(E101*P101,2)</f>
        <v>0</v>
      </c>
      <c r="R101" s="256"/>
      <c r="S101" s="256" t="s">
        <v>298</v>
      </c>
      <c r="T101" s="257" t="s">
        <v>149</v>
      </c>
      <c r="U101" s="222">
        <v>0.18232999999999999</v>
      </c>
      <c r="V101" s="222">
        <f>ROUND(E101*U101,2)</f>
        <v>0.18</v>
      </c>
      <c r="W101" s="222"/>
      <c r="X101" s="222" t="s">
        <v>299</v>
      </c>
      <c r="Y101" s="222" t="s">
        <v>151</v>
      </c>
      <c r="Z101" s="212"/>
      <c r="AA101" s="212"/>
      <c r="AB101" s="212"/>
      <c r="AC101" s="212"/>
      <c r="AD101" s="212"/>
      <c r="AE101" s="212"/>
      <c r="AF101" s="212"/>
      <c r="AG101" s="212" t="s">
        <v>300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x14ac:dyDescent="0.2">
      <c r="A102" s="224" t="s">
        <v>143</v>
      </c>
      <c r="B102" s="225" t="s">
        <v>92</v>
      </c>
      <c r="C102" s="241" t="s">
        <v>93</v>
      </c>
      <c r="D102" s="226"/>
      <c r="E102" s="227"/>
      <c r="F102" s="228"/>
      <c r="G102" s="228">
        <f>SUMIF(AG103:AG106,"&lt;&gt;NOR",G103:G106)</f>
        <v>0</v>
      </c>
      <c r="H102" s="228"/>
      <c r="I102" s="228">
        <f>SUM(I103:I106)</f>
        <v>0</v>
      </c>
      <c r="J102" s="228"/>
      <c r="K102" s="228">
        <f>SUM(K103:K106)</f>
        <v>0</v>
      </c>
      <c r="L102" s="228"/>
      <c r="M102" s="228">
        <f>SUM(M103:M106)</f>
        <v>0</v>
      </c>
      <c r="N102" s="227"/>
      <c r="O102" s="227">
        <f>SUM(O103:O106)</f>
        <v>0.02</v>
      </c>
      <c r="P102" s="227"/>
      <c r="Q102" s="227">
        <f>SUM(Q103:Q106)</f>
        <v>0</v>
      </c>
      <c r="R102" s="228"/>
      <c r="S102" s="228"/>
      <c r="T102" s="229"/>
      <c r="U102" s="223"/>
      <c r="V102" s="223">
        <f>SUM(V103:V106)</f>
        <v>1.58</v>
      </c>
      <c r="W102" s="223"/>
      <c r="X102" s="223"/>
      <c r="Y102" s="223"/>
      <c r="AG102" t="s">
        <v>144</v>
      </c>
    </row>
    <row r="103" spans="1:60" outlineLevel="1" x14ac:dyDescent="0.2">
      <c r="A103" s="231">
        <v>30</v>
      </c>
      <c r="B103" s="232" t="s">
        <v>301</v>
      </c>
      <c r="C103" s="242" t="s">
        <v>302</v>
      </c>
      <c r="D103" s="233" t="s">
        <v>183</v>
      </c>
      <c r="E103" s="234">
        <v>72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15</v>
      </c>
      <c r="M103" s="236">
        <f>G103*(1+L103/100)</f>
        <v>0</v>
      </c>
      <c r="N103" s="234">
        <v>0</v>
      </c>
      <c r="O103" s="234">
        <f>ROUND(E103*N103,2)</f>
        <v>0</v>
      </c>
      <c r="P103" s="234">
        <v>0</v>
      </c>
      <c r="Q103" s="234">
        <f>ROUND(E103*P103,2)</f>
        <v>0</v>
      </c>
      <c r="R103" s="236" t="s">
        <v>262</v>
      </c>
      <c r="S103" s="236" t="s">
        <v>148</v>
      </c>
      <c r="T103" s="237" t="s">
        <v>148</v>
      </c>
      <c r="U103" s="222">
        <v>1.4999999999999999E-2</v>
      </c>
      <c r="V103" s="222">
        <f>ROUND(E103*U103,2)</f>
        <v>1.08</v>
      </c>
      <c r="W103" s="222"/>
      <c r="X103" s="222" t="s">
        <v>185</v>
      </c>
      <c r="Y103" s="222" t="s">
        <v>151</v>
      </c>
      <c r="Z103" s="212"/>
      <c r="AA103" s="212"/>
      <c r="AB103" s="212"/>
      <c r="AC103" s="212"/>
      <c r="AD103" s="212"/>
      <c r="AE103" s="212"/>
      <c r="AF103" s="212"/>
      <c r="AG103" s="212" t="s">
        <v>186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59" t="s">
        <v>303</v>
      </c>
      <c r="D104" s="248"/>
      <c r="E104" s="249">
        <v>72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190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 x14ac:dyDescent="0.2">
      <c r="A105" s="231">
        <v>31</v>
      </c>
      <c r="B105" s="232" t="s">
        <v>304</v>
      </c>
      <c r="C105" s="242" t="s">
        <v>305</v>
      </c>
      <c r="D105" s="233" t="s">
        <v>306</v>
      </c>
      <c r="E105" s="234">
        <v>1</v>
      </c>
      <c r="F105" s="235"/>
      <c r="G105" s="236">
        <f>ROUND(E105*F105,2)</f>
        <v>0</v>
      </c>
      <c r="H105" s="235"/>
      <c r="I105" s="236">
        <f>ROUND(E105*H105,2)</f>
        <v>0</v>
      </c>
      <c r="J105" s="235"/>
      <c r="K105" s="236">
        <f>ROUND(E105*J105,2)</f>
        <v>0</v>
      </c>
      <c r="L105" s="236">
        <v>15</v>
      </c>
      <c r="M105" s="236">
        <f>G105*(1+L105/100)</f>
        <v>0</v>
      </c>
      <c r="N105" s="234">
        <v>2.3400000000000001E-2</v>
      </c>
      <c r="O105" s="234">
        <f>ROUND(E105*N105,2)</f>
        <v>0.02</v>
      </c>
      <c r="P105" s="234">
        <v>0</v>
      </c>
      <c r="Q105" s="234">
        <f>ROUND(E105*P105,2)</f>
        <v>0</v>
      </c>
      <c r="R105" s="236" t="s">
        <v>307</v>
      </c>
      <c r="S105" s="236" t="s">
        <v>148</v>
      </c>
      <c r="T105" s="237" t="s">
        <v>148</v>
      </c>
      <c r="U105" s="222">
        <v>0.5</v>
      </c>
      <c r="V105" s="222">
        <f>ROUND(E105*U105,2)</f>
        <v>0.5</v>
      </c>
      <c r="W105" s="222"/>
      <c r="X105" s="222" t="s">
        <v>185</v>
      </c>
      <c r="Y105" s="222" t="s">
        <v>151</v>
      </c>
      <c r="Z105" s="212"/>
      <c r="AA105" s="212"/>
      <c r="AB105" s="212"/>
      <c r="AC105" s="212"/>
      <c r="AD105" s="212"/>
      <c r="AE105" s="212"/>
      <c r="AF105" s="212"/>
      <c r="AG105" s="212" t="s">
        <v>186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">
      <c r="A106" s="219"/>
      <c r="B106" s="220"/>
      <c r="C106" s="258" t="s">
        <v>308</v>
      </c>
      <c r="D106" s="250"/>
      <c r="E106" s="250"/>
      <c r="F106" s="250"/>
      <c r="G106" s="250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188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2">
      <c r="A107" s="224" t="s">
        <v>143</v>
      </c>
      <c r="B107" s="225" t="s">
        <v>94</v>
      </c>
      <c r="C107" s="241" t="s">
        <v>95</v>
      </c>
      <c r="D107" s="226"/>
      <c r="E107" s="227"/>
      <c r="F107" s="228"/>
      <c r="G107" s="228">
        <f>SUMIF(AG108:AG123,"&lt;&gt;NOR",G108:G123)</f>
        <v>0</v>
      </c>
      <c r="H107" s="228"/>
      <c r="I107" s="228">
        <f>SUM(I108:I123)</f>
        <v>0</v>
      </c>
      <c r="J107" s="228"/>
      <c r="K107" s="228">
        <f>SUM(K108:K123)</f>
        <v>0</v>
      </c>
      <c r="L107" s="228"/>
      <c r="M107" s="228">
        <f>SUM(M108:M123)</f>
        <v>0</v>
      </c>
      <c r="N107" s="227"/>
      <c r="O107" s="227">
        <f>SUM(O108:O123)</f>
        <v>0</v>
      </c>
      <c r="P107" s="227"/>
      <c r="Q107" s="227">
        <f>SUM(Q108:Q123)</f>
        <v>0.61</v>
      </c>
      <c r="R107" s="228"/>
      <c r="S107" s="228"/>
      <c r="T107" s="229"/>
      <c r="U107" s="223"/>
      <c r="V107" s="223">
        <f>SUM(V108:V123)</f>
        <v>14.07</v>
      </c>
      <c r="W107" s="223"/>
      <c r="X107" s="223"/>
      <c r="Y107" s="223"/>
      <c r="AG107" t="s">
        <v>144</v>
      </c>
    </row>
    <row r="108" spans="1:60" ht="22.5" outlineLevel="1" x14ac:dyDescent="0.2">
      <c r="A108" s="231">
        <v>32</v>
      </c>
      <c r="B108" s="232" t="s">
        <v>309</v>
      </c>
      <c r="C108" s="242" t="s">
        <v>310</v>
      </c>
      <c r="D108" s="233" t="s">
        <v>183</v>
      </c>
      <c r="E108" s="234">
        <v>7.84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15</v>
      </c>
      <c r="M108" s="236">
        <f>G108*(1+L108/100)</f>
        <v>0</v>
      </c>
      <c r="N108" s="234">
        <v>0</v>
      </c>
      <c r="O108" s="234">
        <f>ROUND(E108*N108,2)</f>
        <v>0</v>
      </c>
      <c r="P108" s="234">
        <v>0</v>
      </c>
      <c r="Q108" s="234">
        <f>ROUND(E108*P108,2)</f>
        <v>0</v>
      </c>
      <c r="R108" s="236" t="s">
        <v>184</v>
      </c>
      <c r="S108" s="236" t="s">
        <v>148</v>
      </c>
      <c r="T108" s="237" t="s">
        <v>148</v>
      </c>
      <c r="U108" s="222">
        <v>0.115</v>
      </c>
      <c r="V108" s="222">
        <f>ROUND(E108*U108,2)</f>
        <v>0.9</v>
      </c>
      <c r="W108" s="222"/>
      <c r="X108" s="222" t="s">
        <v>185</v>
      </c>
      <c r="Y108" s="222" t="s">
        <v>151</v>
      </c>
      <c r="Z108" s="212"/>
      <c r="AA108" s="212"/>
      <c r="AB108" s="212"/>
      <c r="AC108" s="212"/>
      <c r="AD108" s="212"/>
      <c r="AE108" s="212"/>
      <c r="AF108" s="212"/>
      <c r="AG108" s="212" t="s">
        <v>186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2" x14ac:dyDescent="0.2">
      <c r="A109" s="219"/>
      <c r="B109" s="220"/>
      <c r="C109" s="258" t="s">
        <v>311</v>
      </c>
      <c r="D109" s="250"/>
      <c r="E109" s="250"/>
      <c r="F109" s="250"/>
      <c r="G109" s="250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188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38" t="str">
        <f>C109</f>
        <v>krajníků, desek nebo panelů od spojovacího materiálu s odklizením a uložením očištěných hmot a spojovacího materiálu na skládku na vzdálenost do 10 m</v>
      </c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19"/>
      <c r="B110" s="220"/>
      <c r="C110" s="259" t="s">
        <v>312</v>
      </c>
      <c r="D110" s="248"/>
      <c r="E110" s="249">
        <v>7.84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190</v>
      </c>
      <c r="AH110" s="212">
        <v>5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 x14ac:dyDescent="0.2">
      <c r="A111" s="231">
        <v>33</v>
      </c>
      <c r="B111" s="232" t="s">
        <v>313</v>
      </c>
      <c r="C111" s="242" t="s">
        <v>314</v>
      </c>
      <c r="D111" s="233" t="s">
        <v>183</v>
      </c>
      <c r="E111" s="234">
        <v>1.4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15</v>
      </c>
      <c r="M111" s="236">
        <f>G111*(1+L111/100)</f>
        <v>0</v>
      </c>
      <c r="N111" s="234">
        <v>0</v>
      </c>
      <c r="O111" s="234">
        <f>ROUND(E111*N111,2)</f>
        <v>0</v>
      </c>
      <c r="P111" s="234">
        <v>0</v>
      </c>
      <c r="Q111" s="234">
        <f>ROUND(E111*P111,2)</f>
        <v>0</v>
      </c>
      <c r="R111" s="236" t="s">
        <v>184</v>
      </c>
      <c r="S111" s="236" t="s">
        <v>148</v>
      </c>
      <c r="T111" s="237" t="s">
        <v>148</v>
      </c>
      <c r="U111" s="222">
        <v>0.1</v>
      </c>
      <c r="V111" s="222">
        <f>ROUND(E111*U111,2)</f>
        <v>0.14000000000000001</v>
      </c>
      <c r="W111" s="222"/>
      <c r="X111" s="222" t="s">
        <v>185</v>
      </c>
      <c r="Y111" s="222" t="s">
        <v>151</v>
      </c>
      <c r="Z111" s="212"/>
      <c r="AA111" s="212"/>
      <c r="AB111" s="212"/>
      <c r="AC111" s="212"/>
      <c r="AD111" s="212"/>
      <c r="AE111" s="212"/>
      <c r="AF111" s="212"/>
      <c r="AG111" s="212" t="s">
        <v>186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2" x14ac:dyDescent="0.2">
      <c r="A112" s="219"/>
      <c r="B112" s="220"/>
      <c r="C112" s="258" t="s">
        <v>315</v>
      </c>
      <c r="D112" s="250"/>
      <c r="E112" s="250"/>
      <c r="F112" s="250"/>
      <c r="G112" s="250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188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38" t="str">
        <f>C112</f>
        <v>od spojovacího materiálu, s uložením očištěných kostek na skládku, s odklizením odpadových hmot na hromady a s odklizením vybouraných kostek na vzdálenost do 3 m</v>
      </c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2">
      <c r="A113" s="219"/>
      <c r="B113" s="220"/>
      <c r="C113" s="259" t="s">
        <v>316</v>
      </c>
      <c r="D113" s="248"/>
      <c r="E113" s="249">
        <v>1.4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190</v>
      </c>
      <c r="AH113" s="212">
        <v>5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31">
        <v>34</v>
      </c>
      <c r="B114" s="232" t="s">
        <v>317</v>
      </c>
      <c r="C114" s="242" t="s">
        <v>318</v>
      </c>
      <c r="D114" s="233" t="s">
        <v>306</v>
      </c>
      <c r="E114" s="234">
        <v>1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15</v>
      </c>
      <c r="M114" s="236">
        <f>G114*(1+L114/100)</f>
        <v>0</v>
      </c>
      <c r="N114" s="234">
        <v>1.33E-3</v>
      </c>
      <c r="O114" s="234">
        <f>ROUND(E114*N114,2)</f>
        <v>0</v>
      </c>
      <c r="P114" s="234">
        <v>0.20699999999999999</v>
      </c>
      <c r="Q114" s="234">
        <f>ROUND(E114*P114,2)</f>
        <v>0.21</v>
      </c>
      <c r="R114" s="236" t="s">
        <v>319</v>
      </c>
      <c r="S114" s="236" t="s">
        <v>148</v>
      </c>
      <c r="T114" s="237" t="s">
        <v>148</v>
      </c>
      <c r="U114" s="222">
        <v>1.538</v>
      </c>
      <c r="V114" s="222">
        <f>ROUND(E114*U114,2)</f>
        <v>1.54</v>
      </c>
      <c r="W114" s="222"/>
      <c r="X114" s="222" t="s">
        <v>185</v>
      </c>
      <c r="Y114" s="222" t="s">
        <v>151</v>
      </c>
      <c r="Z114" s="212"/>
      <c r="AA114" s="212"/>
      <c r="AB114" s="212"/>
      <c r="AC114" s="212"/>
      <c r="AD114" s="212"/>
      <c r="AE114" s="212"/>
      <c r="AF114" s="212"/>
      <c r="AG114" s="212" t="s">
        <v>186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58" t="s">
        <v>320</v>
      </c>
      <c r="D115" s="250"/>
      <c r="E115" s="250"/>
      <c r="F115" s="250"/>
      <c r="G115" s="250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188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19"/>
      <c r="B116" s="220"/>
      <c r="C116" s="244" t="s">
        <v>321</v>
      </c>
      <c r="D116" s="240"/>
      <c r="E116" s="240"/>
      <c r="F116" s="240"/>
      <c r="G116" s="240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153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31">
        <v>35</v>
      </c>
      <c r="B117" s="232" t="s">
        <v>322</v>
      </c>
      <c r="C117" s="242" t="s">
        <v>323</v>
      </c>
      <c r="D117" s="233" t="s">
        <v>205</v>
      </c>
      <c r="E117" s="234">
        <v>5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15</v>
      </c>
      <c r="M117" s="236">
        <f>G117*(1+L117/100)</f>
        <v>0</v>
      </c>
      <c r="N117" s="234">
        <v>4.8999999999999998E-4</v>
      </c>
      <c r="O117" s="234">
        <f>ROUND(E117*N117,2)</f>
        <v>0</v>
      </c>
      <c r="P117" s="234">
        <v>2.7E-2</v>
      </c>
      <c r="Q117" s="234">
        <f>ROUND(E117*P117,2)</f>
        <v>0.14000000000000001</v>
      </c>
      <c r="R117" s="236" t="s">
        <v>319</v>
      </c>
      <c r="S117" s="236" t="s">
        <v>148</v>
      </c>
      <c r="T117" s="237" t="s">
        <v>148</v>
      </c>
      <c r="U117" s="222">
        <v>0.42199999999999999</v>
      </c>
      <c r="V117" s="222">
        <f>ROUND(E117*U117,2)</f>
        <v>2.11</v>
      </c>
      <c r="W117" s="222"/>
      <c r="X117" s="222" t="s">
        <v>185</v>
      </c>
      <c r="Y117" s="222" t="s">
        <v>151</v>
      </c>
      <c r="Z117" s="212"/>
      <c r="AA117" s="212"/>
      <c r="AB117" s="212"/>
      <c r="AC117" s="212"/>
      <c r="AD117" s="212"/>
      <c r="AE117" s="212"/>
      <c r="AF117" s="212"/>
      <c r="AG117" s="212" t="s">
        <v>186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43" t="s">
        <v>321</v>
      </c>
      <c r="D118" s="239"/>
      <c r="E118" s="239"/>
      <c r="F118" s="239"/>
      <c r="G118" s="239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153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31">
        <v>36</v>
      </c>
      <c r="B119" s="232" t="s">
        <v>324</v>
      </c>
      <c r="C119" s="242" t="s">
        <v>325</v>
      </c>
      <c r="D119" s="233" t="s">
        <v>306</v>
      </c>
      <c r="E119" s="234">
        <v>2</v>
      </c>
      <c r="F119" s="235"/>
      <c r="G119" s="236">
        <f>ROUND(E119*F119,2)</f>
        <v>0</v>
      </c>
      <c r="H119" s="235"/>
      <c r="I119" s="236">
        <f>ROUND(E119*H119,2)</f>
        <v>0</v>
      </c>
      <c r="J119" s="235"/>
      <c r="K119" s="236">
        <f>ROUND(E119*J119,2)</f>
        <v>0</v>
      </c>
      <c r="L119" s="236">
        <v>15</v>
      </c>
      <c r="M119" s="236">
        <f>G119*(1+L119/100)</f>
        <v>0</v>
      </c>
      <c r="N119" s="234">
        <v>4.8999999999999998E-4</v>
      </c>
      <c r="O119" s="234">
        <f>ROUND(E119*N119,2)</f>
        <v>0</v>
      </c>
      <c r="P119" s="234">
        <v>0.11600000000000001</v>
      </c>
      <c r="Q119" s="234">
        <f>ROUND(E119*P119,2)</f>
        <v>0.23</v>
      </c>
      <c r="R119" s="236" t="s">
        <v>319</v>
      </c>
      <c r="S119" s="236" t="s">
        <v>148</v>
      </c>
      <c r="T119" s="237" t="s">
        <v>148</v>
      </c>
      <c r="U119" s="222">
        <v>3.8620000000000001</v>
      </c>
      <c r="V119" s="222">
        <f>ROUND(E119*U119,2)</f>
        <v>7.72</v>
      </c>
      <c r="W119" s="222"/>
      <c r="X119" s="222" t="s">
        <v>185</v>
      </c>
      <c r="Y119" s="222" t="s">
        <v>151</v>
      </c>
      <c r="Z119" s="212"/>
      <c r="AA119" s="212"/>
      <c r="AB119" s="212"/>
      <c r="AC119" s="212"/>
      <c r="AD119" s="212"/>
      <c r="AE119" s="212"/>
      <c r="AF119" s="212"/>
      <c r="AG119" s="212" t="s">
        <v>186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">
      <c r="A120" s="219"/>
      <c r="B120" s="220"/>
      <c r="C120" s="243" t="s">
        <v>321</v>
      </c>
      <c r="D120" s="239"/>
      <c r="E120" s="239"/>
      <c r="F120" s="239"/>
      <c r="G120" s="239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153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51">
        <v>37</v>
      </c>
      <c r="B121" s="252" t="s">
        <v>326</v>
      </c>
      <c r="C121" s="260" t="s">
        <v>327</v>
      </c>
      <c r="D121" s="253" t="s">
        <v>205</v>
      </c>
      <c r="E121" s="254">
        <v>0.3</v>
      </c>
      <c r="F121" s="255"/>
      <c r="G121" s="256">
        <f>ROUND(E121*F121,2)</f>
        <v>0</v>
      </c>
      <c r="H121" s="255"/>
      <c r="I121" s="256">
        <f>ROUND(E121*H121,2)</f>
        <v>0</v>
      </c>
      <c r="J121" s="255"/>
      <c r="K121" s="256">
        <f>ROUND(E121*J121,2)</f>
        <v>0</v>
      </c>
      <c r="L121" s="256">
        <v>15</v>
      </c>
      <c r="M121" s="256">
        <f>G121*(1+L121/100)</f>
        <v>0</v>
      </c>
      <c r="N121" s="254">
        <v>0</v>
      </c>
      <c r="O121" s="254">
        <f>ROUND(E121*N121,2)</f>
        <v>0</v>
      </c>
      <c r="P121" s="254">
        <v>1.413E-2</v>
      </c>
      <c r="Q121" s="254">
        <f>ROUND(E121*P121,2)</f>
        <v>0</v>
      </c>
      <c r="R121" s="256" t="s">
        <v>319</v>
      </c>
      <c r="S121" s="256" t="s">
        <v>148</v>
      </c>
      <c r="T121" s="257" t="s">
        <v>148</v>
      </c>
      <c r="U121" s="222">
        <v>2.95</v>
      </c>
      <c r="V121" s="222">
        <f>ROUND(E121*U121,2)</f>
        <v>0.89</v>
      </c>
      <c r="W121" s="222"/>
      <c r="X121" s="222" t="s">
        <v>185</v>
      </c>
      <c r="Y121" s="222" t="s">
        <v>151</v>
      </c>
      <c r="Z121" s="212"/>
      <c r="AA121" s="212"/>
      <c r="AB121" s="212"/>
      <c r="AC121" s="212"/>
      <c r="AD121" s="212"/>
      <c r="AE121" s="212"/>
      <c r="AF121" s="212"/>
      <c r="AG121" s="212" t="s">
        <v>186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31">
        <v>38</v>
      </c>
      <c r="B122" s="232" t="s">
        <v>328</v>
      </c>
      <c r="C122" s="242" t="s">
        <v>329</v>
      </c>
      <c r="D122" s="233" t="s">
        <v>306</v>
      </c>
      <c r="E122" s="234">
        <v>1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15</v>
      </c>
      <c r="M122" s="236">
        <f>G122*(1+L122/100)</f>
        <v>0</v>
      </c>
      <c r="N122" s="234">
        <v>4.8999999999999998E-4</v>
      </c>
      <c r="O122" s="234">
        <f>ROUND(E122*N122,2)</f>
        <v>0</v>
      </c>
      <c r="P122" s="234">
        <v>3.1E-2</v>
      </c>
      <c r="Q122" s="234">
        <f>ROUND(E122*P122,2)</f>
        <v>0.03</v>
      </c>
      <c r="R122" s="236" t="s">
        <v>319</v>
      </c>
      <c r="S122" s="236" t="s">
        <v>148</v>
      </c>
      <c r="T122" s="237" t="s">
        <v>148</v>
      </c>
      <c r="U122" s="222">
        <v>0.77200000000000002</v>
      </c>
      <c r="V122" s="222">
        <f>ROUND(E122*U122,2)</f>
        <v>0.77</v>
      </c>
      <c r="W122" s="222"/>
      <c r="X122" s="222" t="s">
        <v>185</v>
      </c>
      <c r="Y122" s="222" t="s">
        <v>151</v>
      </c>
      <c r="Z122" s="212"/>
      <c r="AA122" s="212"/>
      <c r="AB122" s="212"/>
      <c r="AC122" s="212"/>
      <c r="AD122" s="212"/>
      <c r="AE122" s="212"/>
      <c r="AF122" s="212"/>
      <c r="AG122" s="212" t="s">
        <v>186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19"/>
      <c r="B123" s="220"/>
      <c r="C123" s="243" t="s">
        <v>321</v>
      </c>
      <c r="D123" s="239"/>
      <c r="E123" s="239"/>
      <c r="F123" s="239"/>
      <c r="G123" s="239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153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x14ac:dyDescent="0.2">
      <c r="A124" s="224" t="s">
        <v>143</v>
      </c>
      <c r="B124" s="225" t="s">
        <v>96</v>
      </c>
      <c r="C124" s="241" t="s">
        <v>97</v>
      </c>
      <c r="D124" s="226"/>
      <c r="E124" s="227"/>
      <c r="F124" s="228"/>
      <c r="G124" s="228">
        <f>SUMIF(AG125:AG126,"&lt;&gt;NOR",G125:G126)</f>
        <v>0</v>
      </c>
      <c r="H124" s="228"/>
      <c r="I124" s="228">
        <f>SUM(I125:I126)</f>
        <v>0</v>
      </c>
      <c r="J124" s="228"/>
      <c r="K124" s="228">
        <f>SUM(K125:K126)</f>
        <v>0</v>
      </c>
      <c r="L124" s="228"/>
      <c r="M124" s="228">
        <f>SUM(M125:M126)</f>
        <v>0</v>
      </c>
      <c r="N124" s="227"/>
      <c r="O124" s="227">
        <f>SUM(O125:O126)</f>
        <v>0</v>
      </c>
      <c r="P124" s="227"/>
      <c r="Q124" s="227">
        <f>SUM(Q125:Q126)</f>
        <v>0</v>
      </c>
      <c r="R124" s="228"/>
      <c r="S124" s="228"/>
      <c r="T124" s="229"/>
      <c r="U124" s="223"/>
      <c r="V124" s="223">
        <f>SUM(V125:V126)</f>
        <v>2.82</v>
      </c>
      <c r="W124" s="223"/>
      <c r="X124" s="223"/>
      <c r="Y124" s="223"/>
      <c r="AG124" t="s">
        <v>144</v>
      </c>
    </row>
    <row r="125" spans="1:60" outlineLevel="1" x14ac:dyDescent="0.2">
      <c r="A125" s="231">
        <v>39</v>
      </c>
      <c r="B125" s="232" t="s">
        <v>330</v>
      </c>
      <c r="C125" s="242" t="s">
        <v>331</v>
      </c>
      <c r="D125" s="233" t="s">
        <v>255</v>
      </c>
      <c r="E125" s="234">
        <v>7.2197800000000001</v>
      </c>
      <c r="F125" s="235"/>
      <c r="G125" s="236">
        <f>ROUND(E125*F125,2)</f>
        <v>0</v>
      </c>
      <c r="H125" s="235"/>
      <c r="I125" s="236">
        <f>ROUND(E125*H125,2)</f>
        <v>0</v>
      </c>
      <c r="J125" s="235"/>
      <c r="K125" s="236">
        <f>ROUND(E125*J125,2)</f>
        <v>0</v>
      </c>
      <c r="L125" s="236">
        <v>15</v>
      </c>
      <c r="M125" s="236">
        <f>G125*(1+L125/100)</f>
        <v>0</v>
      </c>
      <c r="N125" s="234">
        <v>0</v>
      </c>
      <c r="O125" s="234">
        <f>ROUND(E125*N125,2)</f>
        <v>0</v>
      </c>
      <c r="P125" s="234">
        <v>0</v>
      </c>
      <c r="Q125" s="234">
        <f>ROUND(E125*P125,2)</f>
        <v>0</v>
      </c>
      <c r="R125" s="236" t="s">
        <v>184</v>
      </c>
      <c r="S125" s="236" t="s">
        <v>148</v>
      </c>
      <c r="T125" s="237" t="s">
        <v>148</v>
      </c>
      <c r="U125" s="222">
        <v>0.39</v>
      </c>
      <c r="V125" s="222">
        <f>ROUND(E125*U125,2)</f>
        <v>2.82</v>
      </c>
      <c r="W125" s="222"/>
      <c r="X125" s="222" t="s">
        <v>332</v>
      </c>
      <c r="Y125" s="222" t="s">
        <v>151</v>
      </c>
      <c r="Z125" s="212"/>
      <c r="AA125" s="212"/>
      <c r="AB125" s="212"/>
      <c r="AC125" s="212"/>
      <c r="AD125" s="212"/>
      <c r="AE125" s="212"/>
      <c r="AF125" s="212"/>
      <c r="AG125" s="212" t="s">
        <v>333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19"/>
      <c r="B126" s="220"/>
      <c r="C126" s="258" t="s">
        <v>334</v>
      </c>
      <c r="D126" s="250"/>
      <c r="E126" s="250"/>
      <c r="F126" s="250"/>
      <c r="G126" s="250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188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x14ac:dyDescent="0.2">
      <c r="A127" s="224" t="s">
        <v>143</v>
      </c>
      <c r="B127" s="225" t="s">
        <v>98</v>
      </c>
      <c r="C127" s="241" t="s">
        <v>99</v>
      </c>
      <c r="D127" s="226"/>
      <c r="E127" s="227"/>
      <c r="F127" s="228"/>
      <c r="G127" s="228">
        <f>SUMIF(AG128:AG186,"&lt;&gt;NOR",G128:G186)</f>
        <v>0</v>
      </c>
      <c r="H127" s="228"/>
      <c r="I127" s="228">
        <f>SUM(I128:I186)</f>
        <v>0</v>
      </c>
      <c r="J127" s="228"/>
      <c r="K127" s="228">
        <f>SUM(K128:K186)</f>
        <v>0</v>
      </c>
      <c r="L127" s="228"/>
      <c r="M127" s="228">
        <f>SUM(M128:M186)</f>
        <v>0</v>
      </c>
      <c r="N127" s="227"/>
      <c r="O127" s="227">
        <f>SUM(O128:O186)</f>
        <v>0.11999999999999998</v>
      </c>
      <c r="P127" s="227"/>
      <c r="Q127" s="227">
        <f>SUM(Q128:Q186)</f>
        <v>0.05</v>
      </c>
      <c r="R127" s="228"/>
      <c r="S127" s="228"/>
      <c r="T127" s="229"/>
      <c r="U127" s="223"/>
      <c r="V127" s="223">
        <f>SUM(V128:V186)</f>
        <v>16.62</v>
      </c>
      <c r="W127" s="223"/>
      <c r="X127" s="223"/>
      <c r="Y127" s="223"/>
      <c r="AG127" t="s">
        <v>144</v>
      </c>
    </row>
    <row r="128" spans="1:60" outlineLevel="1" x14ac:dyDescent="0.2">
      <c r="A128" s="251">
        <v>40</v>
      </c>
      <c r="B128" s="252" t="s">
        <v>335</v>
      </c>
      <c r="C128" s="260" t="s">
        <v>336</v>
      </c>
      <c r="D128" s="253" t="s">
        <v>306</v>
      </c>
      <c r="E128" s="254">
        <v>1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15</v>
      </c>
      <c r="M128" s="256">
        <f>G128*(1+L128/100)</f>
        <v>0</v>
      </c>
      <c r="N128" s="254">
        <v>0</v>
      </c>
      <c r="O128" s="254">
        <f>ROUND(E128*N128,2)</f>
        <v>0</v>
      </c>
      <c r="P128" s="254">
        <v>0</v>
      </c>
      <c r="Q128" s="254">
        <f>ROUND(E128*P128,2)</f>
        <v>0</v>
      </c>
      <c r="R128" s="256"/>
      <c r="S128" s="256" t="s">
        <v>298</v>
      </c>
      <c r="T128" s="257" t="s">
        <v>149</v>
      </c>
      <c r="U128" s="222">
        <v>0</v>
      </c>
      <c r="V128" s="222">
        <f>ROUND(E128*U128,2)</f>
        <v>0</v>
      </c>
      <c r="W128" s="222"/>
      <c r="X128" s="222" t="s">
        <v>185</v>
      </c>
      <c r="Y128" s="222" t="s">
        <v>151</v>
      </c>
      <c r="Z128" s="212"/>
      <c r="AA128" s="212"/>
      <c r="AB128" s="212"/>
      <c r="AC128" s="212"/>
      <c r="AD128" s="212"/>
      <c r="AE128" s="212"/>
      <c r="AF128" s="212"/>
      <c r="AG128" s="212" t="s">
        <v>186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51">
        <v>41</v>
      </c>
      <c r="B129" s="252" t="s">
        <v>337</v>
      </c>
      <c r="C129" s="260" t="s">
        <v>338</v>
      </c>
      <c r="D129" s="253" t="s">
        <v>339</v>
      </c>
      <c r="E129" s="254">
        <v>1</v>
      </c>
      <c r="F129" s="255"/>
      <c r="G129" s="256">
        <f>ROUND(E129*F129,2)</f>
        <v>0</v>
      </c>
      <c r="H129" s="255"/>
      <c r="I129" s="256">
        <f>ROUND(E129*H129,2)</f>
        <v>0</v>
      </c>
      <c r="J129" s="255"/>
      <c r="K129" s="256">
        <f>ROUND(E129*J129,2)</f>
        <v>0</v>
      </c>
      <c r="L129" s="256">
        <v>15</v>
      </c>
      <c r="M129" s="256">
        <f>G129*(1+L129/100)</f>
        <v>0</v>
      </c>
      <c r="N129" s="254">
        <v>0</v>
      </c>
      <c r="O129" s="254">
        <f>ROUND(E129*N129,2)</f>
        <v>0</v>
      </c>
      <c r="P129" s="254">
        <v>7.2199999999999999E-3</v>
      </c>
      <c r="Q129" s="254">
        <f>ROUND(E129*P129,2)</f>
        <v>0.01</v>
      </c>
      <c r="R129" s="256" t="s">
        <v>340</v>
      </c>
      <c r="S129" s="256" t="s">
        <v>148</v>
      </c>
      <c r="T129" s="257" t="s">
        <v>148</v>
      </c>
      <c r="U129" s="222">
        <v>0.36199999999999999</v>
      </c>
      <c r="V129" s="222">
        <f>ROUND(E129*U129,2)</f>
        <v>0.36</v>
      </c>
      <c r="W129" s="222"/>
      <c r="X129" s="222" t="s">
        <v>185</v>
      </c>
      <c r="Y129" s="222" t="s">
        <v>151</v>
      </c>
      <c r="Z129" s="212"/>
      <c r="AA129" s="212"/>
      <c r="AB129" s="212"/>
      <c r="AC129" s="212"/>
      <c r="AD129" s="212"/>
      <c r="AE129" s="212"/>
      <c r="AF129" s="212"/>
      <c r="AG129" s="212" t="s">
        <v>186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51">
        <v>42</v>
      </c>
      <c r="B130" s="252" t="s">
        <v>341</v>
      </c>
      <c r="C130" s="260" t="s">
        <v>342</v>
      </c>
      <c r="D130" s="253" t="s">
        <v>297</v>
      </c>
      <c r="E130" s="254">
        <v>1</v>
      </c>
      <c r="F130" s="255"/>
      <c r="G130" s="256">
        <f>ROUND(E130*F130,2)</f>
        <v>0</v>
      </c>
      <c r="H130" s="255"/>
      <c r="I130" s="256">
        <f>ROUND(E130*H130,2)</f>
        <v>0</v>
      </c>
      <c r="J130" s="255"/>
      <c r="K130" s="256">
        <f>ROUND(E130*J130,2)</f>
        <v>0</v>
      </c>
      <c r="L130" s="256">
        <v>15</v>
      </c>
      <c r="M130" s="256">
        <f>G130*(1+L130/100)</f>
        <v>0</v>
      </c>
      <c r="N130" s="254">
        <v>0</v>
      </c>
      <c r="O130" s="254">
        <f>ROUND(E130*N130,2)</f>
        <v>0</v>
      </c>
      <c r="P130" s="254">
        <v>3.1899999999999998E-2</v>
      </c>
      <c r="Q130" s="254">
        <f>ROUND(E130*P130,2)</f>
        <v>0.03</v>
      </c>
      <c r="R130" s="256" t="s">
        <v>340</v>
      </c>
      <c r="S130" s="256" t="s">
        <v>148</v>
      </c>
      <c r="T130" s="257" t="s">
        <v>148</v>
      </c>
      <c r="U130" s="222">
        <v>0.52800000000000002</v>
      </c>
      <c r="V130" s="222">
        <f>ROUND(E130*U130,2)</f>
        <v>0.53</v>
      </c>
      <c r="W130" s="222"/>
      <c r="X130" s="222" t="s">
        <v>185</v>
      </c>
      <c r="Y130" s="222" t="s">
        <v>151</v>
      </c>
      <c r="Z130" s="212"/>
      <c r="AA130" s="212"/>
      <c r="AB130" s="212"/>
      <c r="AC130" s="212"/>
      <c r="AD130" s="212"/>
      <c r="AE130" s="212"/>
      <c r="AF130" s="212"/>
      <c r="AG130" s="212" t="s">
        <v>186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31">
        <v>43</v>
      </c>
      <c r="B131" s="232" t="s">
        <v>343</v>
      </c>
      <c r="C131" s="242" t="s">
        <v>344</v>
      </c>
      <c r="D131" s="233" t="s">
        <v>306</v>
      </c>
      <c r="E131" s="234">
        <v>1</v>
      </c>
      <c r="F131" s="235"/>
      <c r="G131" s="236">
        <f>ROUND(E131*F131,2)</f>
        <v>0</v>
      </c>
      <c r="H131" s="235"/>
      <c r="I131" s="236">
        <f>ROUND(E131*H131,2)</f>
        <v>0</v>
      </c>
      <c r="J131" s="235"/>
      <c r="K131" s="236">
        <f>ROUND(E131*J131,2)</f>
        <v>0</v>
      </c>
      <c r="L131" s="236">
        <v>15</v>
      </c>
      <c r="M131" s="236">
        <f>G131*(1+L131/100)</f>
        <v>0</v>
      </c>
      <c r="N131" s="234">
        <v>2.7999999999999998E-4</v>
      </c>
      <c r="O131" s="234">
        <f>ROUND(E131*N131,2)</f>
        <v>0</v>
      </c>
      <c r="P131" s="234">
        <v>4.1000000000000003E-3</v>
      </c>
      <c r="Q131" s="234">
        <f>ROUND(E131*P131,2)</f>
        <v>0</v>
      </c>
      <c r="R131" s="236" t="s">
        <v>340</v>
      </c>
      <c r="S131" s="236" t="s">
        <v>148</v>
      </c>
      <c r="T131" s="237" t="s">
        <v>148</v>
      </c>
      <c r="U131" s="222">
        <v>0.37</v>
      </c>
      <c r="V131" s="222">
        <f>ROUND(E131*U131,2)</f>
        <v>0.37</v>
      </c>
      <c r="W131" s="222"/>
      <c r="X131" s="222" t="s">
        <v>185</v>
      </c>
      <c r="Y131" s="222" t="s">
        <v>151</v>
      </c>
      <c r="Z131" s="212"/>
      <c r="AA131" s="212"/>
      <c r="AB131" s="212"/>
      <c r="AC131" s="212"/>
      <c r="AD131" s="212"/>
      <c r="AE131" s="212"/>
      <c r="AF131" s="212"/>
      <c r="AG131" s="212" t="s">
        <v>186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43" t="s">
        <v>345</v>
      </c>
      <c r="D132" s="239"/>
      <c r="E132" s="239"/>
      <c r="F132" s="239"/>
      <c r="G132" s="239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153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51">
        <v>44</v>
      </c>
      <c r="B133" s="252" t="s">
        <v>346</v>
      </c>
      <c r="C133" s="260" t="s">
        <v>347</v>
      </c>
      <c r="D133" s="253" t="s">
        <v>205</v>
      </c>
      <c r="E133" s="254">
        <v>4</v>
      </c>
      <c r="F133" s="255"/>
      <c r="G133" s="256">
        <f>ROUND(E133*F133,2)</f>
        <v>0</v>
      </c>
      <c r="H133" s="255"/>
      <c r="I133" s="256">
        <f>ROUND(E133*H133,2)</f>
        <v>0</v>
      </c>
      <c r="J133" s="255"/>
      <c r="K133" s="256">
        <f>ROUND(E133*J133,2)</f>
        <v>0</v>
      </c>
      <c r="L133" s="256">
        <v>15</v>
      </c>
      <c r="M133" s="256">
        <f>G133*(1+L133/100)</f>
        <v>0</v>
      </c>
      <c r="N133" s="254">
        <v>3.8999999999999999E-4</v>
      </c>
      <c r="O133" s="254">
        <f>ROUND(E133*N133,2)</f>
        <v>0</v>
      </c>
      <c r="P133" s="254">
        <v>3.4199999999999999E-3</v>
      </c>
      <c r="Q133" s="254">
        <f>ROUND(E133*P133,2)</f>
        <v>0.01</v>
      </c>
      <c r="R133" s="256" t="s">
        <v>340</v>
      </c>
      <c r="S133" s="256" t="s">
        <v>148</v>
      </c>
      <c r="T133" s="257" t="s">
        <v>148</v>
      </c>
      <c r="U133" s="222">
        <v>4.3999999999999997E-2</v>
      </c>
      <c r="V133" s="222">
        <f>ROUND(E133*U133,2)</f>
        <v>0.18</v>
      </c>
      <c r="W133" s="222"/>
      <c r="X133" s="222" t="s">
        <v>185</v>
      </c>
      <c r="Y133" s="222" t="s">
        <v>151</v>
      </c>
      <c r="Z133" s="212"/>
      <c r="AA133" s="212"/>
      <c r="AB133" s="212"/>
      <c r="AC133" s="212"/>
      <c r="AD133" s="212"/>
      <c r="AE133" s="212"/>
      <c r="AF133" s="212"/>
      <c r="AG133" s="212" t="s">
        <v>186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51">
        <v>45</v>
      </c>
      <c r="B134" s="252" t="s">
        <v>348</v>
      </c>
      <c r="C134" s="260" t="s">
        <v>349</v>
      </c>
      <c r="D134" s="253" t="s">
        <v>306</v>
      </c>
      <c r="E134" s="254">
        <v>1</v>
      </c>
      <c r="F134" s="255"/>
      <c r="G134" s="256">
        <f>ROUND(E134*F134,2)</f>
        <v>0</v>
      </c>
      <c r="H134" s="255"/>
      <c r="I134" s="256">
        <f>ROUND(E134*H134,2)</f>
        <v>0</v>
      </c>
      <c r="J134" s="255"/>
      <c r="K134" s="256">
        <f>ROUND(E134*J134,2)</f>
        <v>0</v>
      </c>
      <c r="L134" s="256">
        <v>15</v>
      </c>
      <c r="M134" s="256">
        <f>G134*(1+L134/100)</f>
        <v>0</v>
      </c>
      <c r="N134" s="254">
        <v>0</v>
      </c>
      <c r="O134" s="254">
        <f>ROUND(E134*N134,2)</f>
        <v>0</v>
      </c>
      <c r="P134" s="254">
        <v>8.8999999999999995E-4</v>
      </c>
      <c r="Q134" s="254">
        <f>ROUND(E134*P134,2)</f>
        <v>0</v>
      </c>
      <c r="R134" s="256" t="s">
        <v>340</v>
      </c>
      <c r="S134" s="256" t="s">
        <v>148</v>
      </c>
      <c r="T134" s="257" t="s">
        <v>148</v>
      </c>
      <c r="U134" s="222">
        <v>0.29899999999999999</v>
      </c>
      <c r="V134" s="222">
        <f>ROUND(E134*U134,2)</f>
        <v>0.3</v>
      </c>
      <c r="W134" s="222"/>
      <c r="X134" s="222" t="s">
        <v>185</v>
      </c>
      <c r="Y134" s="222" t="s">
        <v>151</v>
      </c>
      <c r="Z134" s="212"/>
      <c r="AA134" s="212"/>
      <c r="AB134" s="212"/>
      <c r="AC134" s="212"/>
      <c r="AD134" s="212"/>
      <c r="AE134" s="212"/>
      <c r="AF134" s="212"/>
      <c r="AG134" s="212" t="s">
        <v>186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31">
        <v>46</v>
      </c>
      <c r="B135" s="232" t="s">
        <v>350</v>
      </c>
      <c r="C135" s="242" t="s">
        <v>351</v>
      </c>
      <c r="D135" s="233" t="s">
        <v>297</v>
      </c>
      <c r="E135" s="234">
        <v>1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15</v>
      </c>
      <c r="M135" s="236">
        <f>G135*(1+L135/100)</f>
        <v>0</v>
      </c>
      <c r="N135" s="234">
        <v>3.2499999999999999E-3</v>
      </c>
      <c r="O135" s="234">
        <f>ROUND(E135*N135,2)</f>
        <v>0</v>
      </c>
      <c r="P135" s="234">
        <v>0</v>
      </c>
      <c r="Q135" s="234">
        <f>ROUND(E135*P135,2)</f>
        <v>0</v>
      </c>
      <c r="R135" s="236" t="s">
        <v>340</v>
      </c>
      <c r="S135" s="236" t="s">
        <v>148</v>
      </c>
      <c r="T135" s="237" t="s">
        <v>148</v>
      </c>
      <c r="U135" s="222">
        <v>1.78</v>
      </c>
      <c r="V135" s="222">
        <f>ROUND(E135*U135,2)</f>
        <v>1.78</v>
      </c>
      <c r="W135" s="222"/>
      <c r="X135" s="222" t="s">
        <v>185</v>
      </c>
      <c r="Y135" s="222" t="s">
        <v>151</v>
      </c>
      <c r="Z135" s="212"/>
      <c r="AA135" s="212"/>
      <c r="AB135" s="212"/>
      <c r="AC135" s="212"/>
      <c r="AD135" s="212"/>
      <c r="AE135" s="212"/>
      <c r="AF135" s="212"/>
      <c r="AG135" s="212" t="s">
        <v>186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19"/>
      <c r="B136" s="220"/>
      <c r="C136" s="258" t="s">
        <v>352</v>
      </c>
      <c r="D136" s="250"/>
      <c r="E136" s="250"/>
      <c r="F136" s="250"/>
      <c r="G136" s="250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188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19"/>
      <c r="B137" s="220"/>
      <c r="C137" s="244" t="s">
        <v>353</v>
      </c>
      <c r="D137" s="240"/>
      <c r="E137" s="240"/>
      <c r="F137" s="240"/>
      <c r="G137" s="240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153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51">
        <v>47</v>
      </c>
      <c r="B138" s="252" t="s">
        <v>354</v>
      </c>
      <c r="C138" s="260" t="s">
        <v>355</v>
      </c>
      <c r="D138" s="253" t="s">
        <v>297</v>
      </c>
      <c r="E138" s="254">
        <v>1</v>
      </c>
      <c r="F138" s="255"/>
      <c r="G138" s="256">
        <f>ROUND(E138*F138,2)</f>
        <v>0</v>
      </c>
      <c r="H138" s="255"/>
      <c r="I138" s="256">
        <f>ROUND(E138*H138,2)</f>
        <v>0</v>
      </c>
      <c r="J138" s="255"/>
      <c r="K138" s="256">
        <f>ROUND(E138*J138,2)</f>
        <v>0</v>
      </c>
      <c r="L138" s="256">
        <v>15</v>
      </c>
      <c r="M138" s="256">
        <f>G138*(1+L138/100)</f>
        <v>0</v>
      </c>
      <c r="N138" s="254">
        <v>1.8000000000000001E-4</v>
      </c>
      <c r="O138" s="254">
        <f>ROUND(E138*N138,2)</f>
        <v>0</v>
      </c>
      <c r="P138" s="254">
        <v>0</v>
      </c>
      <c r="Q138" s="254">
        <f>ROUND(E138*P138,2)</f>
        <v>0</v>
      </c>
      <c r="R138" s="256" t="s">
        <v>340</v>
      </c>
      <c r="S138" s="256" t="s">
        <v>148</v>
      </c>
      <c r="T138" s="257" t="s">
        <v>148</v>
      </c>
      <c r="U138" s="222">
        <v>0.83799999999999997</v>
      </c>
      <c r="V138" s="222">
        <f>ROUND(E138*U138,2)</f>
        <v>0.84</v>
      </c>
      <c r="W138" s="222"/>
      <c r="X138" s="222" t="s">
        <v>185</v>
      </c>
      <c r="Y138" s="222" t="s">
        <v>151</v>
      </c>
      <c r="Z138" s="212"/>
      <c r="AA138" s="212"/>
      <c r="AB138" s="212"/>
      <c r="AC138" s="212"/>
      <c r="AD138" s="212"/>
      <c r="AE138" s="212"/>
      <c r="AF138" s="212"/>
      <c r="AG138" s="212" t="s">
        <v>186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31">
        <v>48</v>
      </c>
      <c r="B139" s="232" t="s">
        <v>356</v>
      </c>
      <c r="C139" s="242" t="s">
        <v>357</v>
      </c>
      <c r="D139" s="233" t="s">
        <v>306</v>
      </c>
      <c r="E139" s="234">
        <v>1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15</v>
      </c>
      <c r="M139" s="236">
        <f>G139*(1+L139/100)</f>
        <v>0</v>
      </c>
      <c r="N139" s="234">
        <v>3.0000000000000001E-5</v>
      </c>
      <c r="O139" s="234">
        <f>ROUND(E139*N139,2)</f>
        <v>0</v>
      </c>
      <c r="P139" s="234">
        <v>0</v>
      </c>
      <c r="Q139" s="234">
        <f>ROUND(E139*P139,2)</f>
        <v>0</v>
      </c>
      <c r="R139" s="236" t="s">
        <v>340</v>
      </c>
      <c r="S139" s="236" t="s">
        <v>148</v>
      </c>
      <c r="T139" s="237" t="s">
        <v>148</v>
      </c>
      <c r="U139" s="222">
        <v>0.42399999999999999</v>
      </c>
      <c r="V139" s="222">
        <f>ROUND(E139*U139,2)</f>
        <v>0.42</v>
      </c>
      <c r="W139" s="222"/>
      <c r="X139" s="222" t="s">
        <v>185</v>
      </c>
      <c r="Y139" s="222" t="s">
        <v>151</v>
      </c>
      <c r="Z139" s="212"/>
      <c r="AA139" s="212"/>
      <c r="AB139" s="212"/>
      <c r="AC139" s="212"/>
      <c r="AD139" s="212"/>
      <c r="AE139" s="212"/>
      <c r="AF139" s="212"/>
      <c r="AG139" s="212" t="s">
        <v>186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19"/>
      <c r="B140" s="220"/>
      <c r="C140" s="259" t="s">
        <v>358</v>
      </c>
      <c r="D140" s="248"/>
      <c r="E140" s="249">
        <v>1</v>
      </c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190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31">
        <v>49</v>
      </c>
      <c r="B141" s="232" t="s">
        <v>359</v>
      </c>
      <c r="C141" s="242" t="s">
        <v>360</v>
      </c>
      <c r="D141" s="233" t="s">
        <v>306</v>
      </c>
      <c r="E141" s="234">
        <v>1</v>
      </c>
      <c r="F141" s="235"/>
      <c r="G141" s="236">
        <f>ROUND(E141*F141,2)</f>
        <v>0</v>
      </c>
      <c r="H141" s="235"/>
      <c r="I141" s="236">
        <f>ROUND(E141*H141,2)</f>
        <v>0</v>
      </c>
      <c r="J141" s="235"/>
      <c r="K141" s="236">
        <f>ROUND(E141*J141,2)</f>
        <v>0</v>
      </c>
      <c r="L141" s="236">
        <v>15</v>
      </c>
      <c r="M141" s="236">
        <f>G141*(1+L141/100)</f>
        <v>0</v>
      </c>
      <c r="N141" s="234">
        <v>1.6999999999999999E-3</v>
      </c>
      <c r="O141" s="234">
        <f>ROUND(E141*N141,2)</f>
        <v>0</v>
      </c>
      <c r="P141" s="234">
        <v>0</v>
      </c>
      <c r="Q141" s="234">
        <f>ROUND(E141*P141,2)</f>
        <v>0</v>
      </c>
      <c r="R141" s="236" t="s">
        <v>256</v>
      </c>
      <c r="S141" s="236" t="s">
        <v>148</v>
      </c>
      <c r="T141" s="237" t="s">
        <v>148</v>
      </c>
      <c r="U141" s="222">
        <v>0</v>
      </c>
      <c r="V141" s="222">
        <f>ROUND(E141*U141,2)</f>
        <v>0</v>
      </c>
      <c r="W141" s="222"/>
      <c r="X141" s="222" t="s">
        <v>257</v>
      </c>
      <c r="Y141" s="222" t="s">
        <v>151</v>
      </c>
      <c r="Z141" s="212"/>
      <c r="AA141" s="212"/>
      <c r="AB141" s="212"/>
      <c r="AC141" s="212"/>
      <c r="AD141" s="212"/>
      <c r="AE141" s="212"/>
      <c r="AF141" s="212"/>
      <c r="AG141" s="212" t="s">
        <v>258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19"/>
      <c r="B142" s="220"/>
      <c r="C142" s="259" t="s">
        <v>358</v>
      </c>
      <c r="D142" s="248"/>
      <c r="E142" s="249">
        <v>1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190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51">
        <v>50</v>
      </c>
      <c r="B143" s="252" t="s">
        <v>361</v>
      </c>
      <c r="C143" s="260" t="s">
        <v>362</v>
      </c>
      <c r="D143" s="253" t="s">
        <v>306</v>
      </c>
      <c r="E143" s="254">
        <v>1</v>
      </c>
      <c r="F143" s="255"/>
      <c r="G143" s="256">
        <f>ROUND(E143*F143,2)</f>
        <v>0</v>
      </c>
      <c r="H143" s="255"/>
      <c r="I143" s="256">
        <f>ROUND(E143*H143,2)</f>
        <v>0</v>
      </c>
      <c r="J143" s="255"/>
      <c r="K143" s="256">
        <f>ROUND(E143*J143,2)</f>
        <v>0</v>
      </c>
      <c r="L143" s="256">
        <v>15</v>
      </c>
      <c r="M143" s="256">
        <f>G143*(1+L143/100)</f>
        <v>0</v>
      </c>
      <c r="N143" s="254">
        <v>1.7000000000000001E-4</v>
      </c>
      <c r="O143" s="254">
        <f>ROUND(E143*N143,2)</f>
        <v>0</v>
      </c>
      <c r="P143" s="254">
        <v>0</v>
      </c>
      <c r="Q143" s="254">
        <f>ROUND(E143*P143,2)</f>
        <v>0</v>
      </c>
      <c r="R143" s="256" t="s">
        <v>340</v>
      </c>
      <c r="S143" s="256" t="s">
        <v>148</v>
      </c>
      <c r="T143" s="257" t="s">
        <v>148</v>
      </c>
      <c r="U143" s="222">
        <v>0.17299999999999999</v>
      </c>
      <c r="V143" s="222">
        <f>ROUND(E143*U143,2)</f>
        <v>0.17</v>
      </c>
      <c r="W143" s="222"/>
      <c r="X143" s="222" t="s">
        <v>185</v>
      </c>
      <c r="Y143" s="222" t="s">
        <v>151</v>
      </c>
      <c r="Z143" s="212"/>
      <c r="AA143" s="212"/>
      <c r="AB143" s="212"/>
      <c r="AC143" s="212"/>
      <c r="AD143" s="212"/>
      <c r="AE143" s="212"/>
      <c r="AF143" s="212"/>
      <c r="AG143" s="212" t="s">
        <v>186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31">
        <v>51</v>
      </c>
      <c r="B144" s="232" t="s">
        <v>363</v>
      </c>
      <c r="C144" s="242" t="s">
        <v>364</v>
      </c>
      <c r="D144" s="233" t="s">
        <v>297</v>
      </c>
      <c r="E144" s="234">
        <v>1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15</v>
      </c>
      <c r="M144" s="236">
        <f>G144*(1+L144/100)</f>
        <v>0</v>
      </c>
      <c r="N144" s="234">
        <v>5.9999999999999995E-4</v>
      </c>
      <c r="O144" s="234">
        <f>ROUND(E144*N144,2)</f>
        <v>0</v>
      </c>
      <c r="P144" s="234">
        <v>0</v>
      </c>
      <c r="Q144" s="234">
        <f>ROUND(E144*P144,2)</f>
        <v>0</v>
      </c>
      <c r="R144" s="236" t="s">
        <v>340</v>
      </c>
      <c r="S144" s="236" t="s">
        <v>148</v>
      </c>
      <c r="T144" s="237" t="s">
        <v>148</v>
      </c>
      <c r="U144" s="222">
        <v>0.3</v>
      </c>
      <c r="V144" s="222">
        <f>ROUND(E144*U144,2)</f>
        <v>0.3</v>
      </c>
      <c r="W144" s="222"/>
      <c r="X144" s="222" t="s">
        <v>185</v>
      </c>
      <c r="Y144" s="222" t="s">
        <v>151</v>
      </c>
      <c r="Z144" s="212"/>
      <c r="AA144" s="212"/>
      <c r="AB144" s="212"/>
      <c r="AC144" s="212"/>
      <c r="AD144" s="212"/>
      <c r="AE144" s="212"/>
      <c r="AF144" s="212"/>
      <c r="AG144" s="212" t="s">
        <v>186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2" x14ac:dyDescent="0.2">
      <c r="A145" s="219"/>
      <c r="B145" s="220"/>
      <c r="C145" s="243" t="s">
        <v>365</v>
      </c>
      <c r="D145" s="239"/>
      <c r="E145" s="239"/>
      <c r="F145" s="239"/>
      <c r="G145" s="239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153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38" t="str">
        <f>C145</f>
        <v>Montáž stávajícího regulátoru tlaku FRANCEL B25, který se přemísťuje do nové skolkové niky v obvodovém zdivu o rozměrech 50/40/20cm.</v>
      </c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59" t="s">
        <v>366</v>
      </c>
      <c r="D146" s="248"/>
      <c r="E146" s="249">
        <v>1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190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51">
        <v>52</v>
      </c>
      <c r="B147" s="252" t="s">
        <v>367</v>
      </c>
      <c r="C147" s="260" t="s">
        <v>368</v>
      </c>
      <c r="D147" s="253" t="s">
        <v>306</v>
      </c>
      <c r="E147" s="254">
        <v>1</v>
      </c>
      <c r="F147" s="255"/>
      <c r="G147" s="256">
        <f>ROUND(E147*F147,2)</f>
        <v>0</v>
      </c>
      <c r="H147" s="255"/>
      <c r="I147" s="256">
        <f>ROUND(E147*H147,2)</f>
        <v>0</v>
      </c>
      <c r="J147" s="255"/>
      <c r="K147" s="256">
        <f>ROUND(E147*J147,2)</f>
        <v>0</v>
      </c>
      <c r="L147" s="256">
        <v>15</v>
      </c>
      <c r="M147" s="256">
        <f>G147*(1+L147/100)</f>
        <v>0</v>
      </c>
      <c r="N147" s="254">
        <v>0</v>
      </c>
      <c r="O147" s="254">
        <f>ROUND(E147*N147,2)</f>
        <v>0</v>
      </c>
      <c r="P147" s="254">
        <v>0</v>
      </c>
      <c r="Q147" s="254">
        <f>ROUND(E147*P147,2)</f>
        <v>0</v>
      </c>
      <c r="R147" s="256"/>
      <c r="S147" s="256" t="s">
        <v>298</v>
      </c>
      <c r="T147" s="257" t="s">
        <v>149</v>
      </c>
      <c r="U147" s="222">
        <v>0</v>
      </c>
      <c r="V147" s="222">
        <f>ROUND(E147*U147,2)</f>
        <v>0</v>
      </c>
      <c r="W147" s="222"/>
      <c r="X147" s="222" t="s">
        <v>257</v>
      </c>
      <c r="Y147" s="222" t="s">
        <v>151</v>
      </c>
      <c r="Z147" s="212"/>
      <c r="AA147" s="212"/>
      <c r="AB147" s="212"/>
      <c r="AC147" s="212"/>
      <c r="AD147" s="212"/>
      <c r="AE147" s="212"/>
      <c r="AF147" s="212"/>
      <c r="AG147" s="212" t="s">
        <v>258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31">
        <v>53</v>
      </c>
      <c r="B148" s="232" t="s">
        <v>369</v>
      </c>
      <c r="C148" s="242" t="s">
        <v>370</v>
      </c>
      <c r="D148" s="233" t="s">
        <v>306</v>
      </c>
      <c r="E148" s="234">
        <v>1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15</v>
      </c>
      <c r="M148" s="236">
        <f>G148*(1+L148/100)</f>
        <v>0</v>
      </c>
      <c r="N148" s="234">
        <v>3.0000000000000001E-5</v>
      </c>
      <c r="O148" s="234">
        <f>ROUND(E148*N148,2)</f>
        <v>0</v>
      </c>
      <c r="P148" s="234">
        <v>0</v>
      </c>
      <c r="Q148" s="234">
        <f>ROUND(E148*P148,2)</f>
        <v>0</v>
      </c>
      <c r="R148" s="236" t="s">
        <v>340</v>
      </c>
      <c r="S148" s="236" t="s">
        <v>148</v>
      </c>
      <c r="T148" s="237" t="s">
        <v>148</v>
      </c>
      <c r="U148" s="222">
        <v>0.22700000000000001</v>
      </c>
      <c r="V148" s="222">
        <f>ROUND(E148*U148,2)</f>
        <v>0.23</v>
      </c>
      <c r="W148" s="222"/>
      <c r="X148" s="222" t="s">
        <v>185</v>
      </c>
      <c r="Y148" s="222" t="s">
        <v>151</v>
      </c>
      <c r="Z148" s="212"/>
      <c r="AA148" s="212"/>
      <c r="AB148" s="212"/>
      <c r="AC148" s="212"/>
      <c r="AD148" s="212"/>
      <c r="AE148" s="212"/>
      <c r="AF148" s="212"/>
      <c r="AG148" s="212" t="s">
        <v>186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19"/>
      <c r="B149" s="220"/>
      <c r="C149" s="259" t="s">
        <v>371</v>
      </c>
      <c r="D149" s="248"/>
      <c r="E149" s="249">
        <v>1</v>
      </c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190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51">
        <v>54</v>
      </c>
      <c r="B150" s="252" t="s">
        <v>372</v>
      </c>
      <c r="C150" s="260" t="s">
        <v>373</v>
      </c>
      <c r="D150" s="253" t="s">
        <v>306</v>
      </c>
      <c r="E150" s="254">
        <v>1</v>
      </c>
      <c r="F150" s="255"/>
      <c r="G150" s="256">
        <f>ROUND(E150*F150,2)</f>
        <v>0</v>
      </c>
      <c r="H150" s="255"/>
      <c r="I150" s="256">
        <f>ROUND(E150*H150,2)</f>
        <v>0</v>
      </c>
      <c r="J150" s="255"/>
      <c r="K150" s="256">
        <f>ROUND(E150*J150,2)</f>
        <v>0</v>
      </c>
      <c r="L150" s="256">
        <v>15</v>
      </c>
      <c r="M150" s="256">
        <f>G150*(1+L150/100)</f>
        <v>0</v>
      </c>
      <c r="N150" s="254">
        <v>3.6000000000000002E-4</v>
      </c>
      <c r="O150" s="254">
        <f>ROUND(E150*N150,2)</f>
        <v>0</v>
      </c>
      <c r="P150" s="254">
        <v>0</v>
      </c>
      <c r="Q150" s="254">
        <f>ROUND(E150*P150,2)</f>
        <v>0</v>
      </c>
      <c r="R150" s="256" t="s">
        <v>256</v>
      </c>
      <c r="S150" s="256" t="s">
        <v>148</v>
      </c>
      <c r="T150" s="257" t="s">
        <v>148</v>
      </c>
      <c r="U150" s="222">
        <v>0</v>
      </c>
      <c r="V150" s="222">
        <f>ROUND(E150*U150,2)</f>
        <v>0</v>
      </c>
      <c r="W150" s="222"/>
      <c r="X150" s="222" t="s">
        <v>257</v>
      </c>
      <c r="Y150" s="222" t="s">
        <v>151</v>
      </c>
      <c r="Z150" s="212"/>
      <c r="AA150" s="212"/>
      <c r="AB150" s="212"/>
      <c r="AC150" s="212"/>
      <c r="AD150" s="212"/>
      <c r="AE150" s="212"/>
      <c r="AF150" s="212"/>
      <c r="AG150" s="212" t="s">
        <v>258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31">
        <v>55</v>
      </c>
      <c r="B151" s="232" t="s">
        <v>374</v>
      </c>
      <c r="C151" s="242" t="s">
        <v>375</v>
      </c>
      <c r="D151" s="233" t="s">
        <v>306</v>
      </c>
      <c r="E151" s="234">
        <v>1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15</v>
      </c>
      <c r="M151" s="236">
        <f>G151*(1+L151/100)</f>
        <v>0</v>
      </c>
      <c r="N151" s="234">
        <v>3.0000000000000001E-5</v>
      </c>
      <c r="O151" s="234">
        <f>ROUND(E151*N151,2)</f>
        <v>0</v>
      </c>
      <c r="P151" s="234">
        <v>0</v>
      </c>
      <c r="Q151" s="234">
        <f>ROUND(E151*P151,2)</f>
        <v>0</v>
      </c>
      <c r="R151" s="236" t="s">
        <v>340</v>
      </c>
      <c r="S151" s="236" t="s">
        <v>148</v>
      </c>
      <c r="T151" s="237" t="s">
        <v>148</v>
      </c>
      <c r="U151" s="222">
        <v>0.26900000000000002</v>
      </c>
      <c r="V151" s="222">
        <f>ROUND(E151*U151,2)</f>
        <v>0.27</v>
      </c>
      <c r="W151" s="222"/>
      <c r="X151" s="222" t="s">
        <v>185</v>
      </c>
      <c r="Y151" s="222" t="s">
        <v>151</v>
      </c>
      <c r="Z151" s="212"/>
      <c r="AA151" s="212"/>
      <c r="AB151" s="212"/>
      <c r="AC151" s="212"/>
      <c r="AD151" s="212"/>
      <c r="AE151" s="212"/>
      <c r="AF151" s="212"/>
      <c r="AG151" s="212" t="s">
        <v>186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">
      <c r="A152" s="219"/>
      <c r="B152" s="220"/>
      <c r="C152" s="259" t="s">
        <v>376</v>
      </c>
      <c r="D152" s="248"/>
      <c r="E152" s="249">
        <v>1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190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51">
        <v>56</v>
      </c>
      <c r="B153" s="252" t="s">
        <v>377</v>
      </c>
      <c r="C153" s="260" t="s">
        <v>378</v>
      </c>
      <c r="D153" s="253" t="s">
        <v>306</v>
      </c>
      <c r="E153" s="254">
        <v>1</v>
      </c>
      <c r="F153" s="255"/>
      <c r="G153" s="256">
        <f>ROUND(E153*F153,2)</f>
        <v>0</v>
      </c>
      <c r="H153" s="255"/>
      <c r="I153" s="256">
        <f>ROUND(E153*H153,2)</f>
        <v>0</v>
      </c>
      <c r="J153" s="255"/>
      <c r="K153" s="256">
        <f>ROUND(E153*J153,2)</f>
        <v>0</v>
      </c>
      <c r="L153" s="256">
        <v>15</v>
      </c>
      <c r="M153" s="256">
        <f>G153*(1+L153/100)</f>
        <v>0</v>
      </c>
      <c r="N153" s="254">
        <v>6.8999999999999997E-4</v>
      </c>
      <c r="O153" s="254">
        <f>ROUND(E153*N153,2)</f>
        <v>0</v>
      </c>
      <c r="P153" s="254">
        <v>0</v>
      </c>
      <c r="Q153" s="254">
        <f>ROUND(E153*P153,2)</f>
        <v>0</v>
      </c>
      <c r="R153" s="256" t="s">
        <v>256</v>
      </c>
      <c r="S153" s="256" t="s">
        <v>148</v>
      </c>
      <c r="T153" s="257" t="s">
        <v>148</v>
      </c>
      <c r="U153" s="222">
        <v>0</v>
      </c>
      <c r="V153" s="222">
        <f>ROUND(E153*U153,2)</f>
        <v>0</v>
      </c>
      <c r="W153" s="222"/>
      <c r="X153" s="222" t="s">
        <v>257</v>
      </c>
      <c r="Y153" s="222" t="s">
        <v>151</v>
      </c>
      <c r="Z153" s="212"/>
      <c r="AA153" s="212"/>
      <c r="AB153" s="212"/>
      <c r="AC153" s="212"/>
      <c r="AD153" s="212"/>
      <c r="AE153" s="212"/>
      <c r="AF153" s="212"/>
      <c r="AG153" s="212" t="s">
        <v>258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31">
        <v>57</v>
      </c>
      <c r="B154" s="232" t="s">
        <v>356</v>
      </c>
      <c r="C154" s="242" t="s">
        <v>357</v>
      </c>
      <c r="D154" s="233" t="s">
        <v>306</v>
      </c>
      <c r="E154" s="234">
        <v>3</v>
      </c>
      <c r="F154" s="235"/>
      <c r="G154" s="236">
        <f>ROUND(E154*F154,2)</f>
        <v>0</v>
      </c>
      <c r="H154" s="235"/>
      <c r="I154" s="236">
        <f>ROUND(E154*H154,2)</f>
        <v>0</v>
      </c>
      <c r="J154" s="235"/>
      <c r="K154" s="236">
        <f>ROUND(E154*J154,2)</f>
        <v>0</v>
      </c>
      <c r="L154" s="236">
        <v>15</v>
      </c>
      <c r="M154" s="236">
        <f>G154*(1+L154/100)</f>
        <v>0</v>
      </c>
      <c r="N154" s="234">
        <v>3.0000000000000001E-5</v>
      </c>
      <c r="O154" s="234">
        <f>ROUND(E154*N154,2)</f>
        <v>0</v>
      </c>
      <c r="P154" s="234">
        <v>0</v>
      </c>
      <c r="Q154" s="234">
        <f>ROUND(E154*P154,2)</f>
        <v>0</v>
      </c>
      <c r="R154" s="236" t="s">
        <v>340</v>
      </c>
      <c r="S154" s="236" t="s">
        <v>148</v>
      </c>
      <c r="T154" s="237" t="s">
        <v>148</v>
      </c>
      <c r="U154" s="222">
        <v>0.42399999999999999</v>
      </c>
      <c r="V154" s="222">
        <f>ROUND(E154*U154,2)</f>
        <v>1.27</v>
      </c>
      <c r="W154" s="222"/>
      <c r="X154" s="222" t="s">
        <v>185</v>
      </c>
      <c r="Y154" s="222" t="s">
        <v>151</v>
      </c>
      <c r="Z154" s="212"/>
      <c r="AA154" s="212"/>
      <c r="AB154" s="212"/>
      <c r="AC154" s="212"/>
      <c r="AD154" s="212"/>
      <c r="AE154" s="212"/>
      <c r="AF154" s="212"/>
      <c r="AG154" s="212" t="s">
        <v>186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19"/>
      <c r="B155" s="220"/>
      <c r="C155" s="259" t="s">
        <v>379</v>
      </c>
      <c r="D155" s="248"/>
      <c r="E155" s="249">
        <v>3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190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51">
        <v>58</v>
      </c>
      <c r="B156" s="252" t="s">
        <v>359</v>
      </c>
      <c r="C156" s="260" t="s">
        <v>360</v>
      </c>
      <c r="D156" s="253" t="s">
        <v>306</v>
      </c>
      <c r="E156" s="254">
        <v>3</v>
      </c>
      <c r="F156" s="255"/>
      <c r="G156" s="256">
        <f>ROUND(E156*F156,2)</f>
        <v>0</v>
      </c>
      <c r="H156" s="255"/>
      <c r="I156" s="256">
        <f>ROUND(E156*H156,2)</f>
        <v>0</v>
      </c>
      <c r="J156" s="255"/>
      <c r="K156" s="256">
        <f>ROUND(E156*J156,2)</f>
        <v>0</v>
      </c>
      <c r="L156" s="256">
        <v>15</v>
      </c>
      <c r="M156" s="256">
        <f>G156*(1+L156/100)</f>
        <v>0</v>
      </c>
      <c r="N156" s="254">
        <v>1.6999999999999999E-3</v>
      </c>
      <c r="O156" s="254">
        <f>ROUND(E156*N156,2)</f>
        <v>0.01</v>
      </c>
      <c r="P156" s="254">
        <v>0</v>
      </c>
      <c r="Q156" s="254">
        <f>ROUND(E156*P156,2)</f>
        <v>0</v>
      </c>
      <c r="R156" s="256" t="s">
        <v>256</v>
      </c>
      <c r="S156" s="256" t="s">
        <v>148</v>
      </c>
      <c r="T156" s="257" t="s">
        <v>148</v>
      </c>
      <c r="U156" s="222">
        <v>0</v>
      </c>
      <c r="V156" s="222">
        <f>ROUND(E156*U156,2)</f>
        <v>0</v>
      </c>
      <c r="W156" s="222"/>
      <c r="X156" s="222" t="s">
        <v>257</v>
      </c>
      <c r="Y156" s="222" t="s">
        <v>151</v>
      </c>
      <c r="Z156" s="212"/>
      <c r="AA156" s="212"/>
      <c r="AB156" s="212"/>
      <c r="AC156" s="212"/>
      <c r="AD156" s="212"/>
      <c r="AE156" s="212"/>
      <c r="AF156" s="212"/>
      <c r="AG156" s="212" t="s">
        <v>258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 x14ac:dyDescent="0.2">
      <c r="A157" s="231">
        <v>59</v>
      </c>
      <c r="B157" s="232" t="s">
        <v>380</v>
      </c>
      <c r="C157" s="242" t="s">
        <v>381</v>
      </c>
      <c r="D157" s="233" t="s">
        <v>205</v>
      </c>
      <c r="E157" s="234">
        <v>3.8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15</v>
      </c>
      <c r="M157" s="236">
        <f>G157*(1+L157/100)</f>
        <v>0</v>
      </c>
      <c r="N157" s="234">
        <v>8.0000000000000004E-4</v>
      </c>
      <c r="O157" s="234">
        <f>ROUND(E157*N157,2)</f>
        <v>0</v>
      </c>
      <c r="P157" s="234">
        <v>0</v>
      </c>
      <c r="Q157" s="234">
        <f>ROUND(E157*P157,2)</f>
        <v>0</v>
      </c>
      <c r="R157" s="236" t="s">
        <v>340</v>
      </c>
      <c r="S157" s="236" t="s">
        <v>148</v>
      </c>
      <c r="T157" s="237" t="s">
        <v>148</v>
      </c>
      <c r="U157" s="222">
        <v>0.29599999999999999</v>
      </c>
      <c r="V157" s="222">
        <f>ROUND(E157*U157,2)</f>
        <v>1.1200000000000001</v>
      </c>
      <c r="W157" s="222"/>
      <c r="X157" s="222" t="s">
        <v>185</v>
      </c>
      <c r="Y157" s="222" t="s">
        <v>151</v>
      </c>
      <c r="Z157" s="212"/>
      <c r="AA157" s="212"/>
      <c r="AB157" s="212"/>
      <c r="AC157" s="212"/>
      <c r="AD157" s="212"/>
      <c r="AE157" s="212"/>
      <c r="AF157" s="212"/>
      <c r="AG157" s="212" t="s">
        <v>186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">
      <c r="A158" s="219"/>
      <c r="B158" s="220"/>
      <c r="C158" s="258" t="s">
        <v>382</v>
      </c>
      <c r="D158" s="250"/>
      <c r="E158" s="250"/>
      <c r="F158" s="250"/>
      <c r="G158" s="250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188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2">
      <c r="A159" s="219"/>
      <c r="B159" s="220"/>
      <c r="C159" s="244" t="s">
        <v>383</v>
      </c>
      <c r="D159" s="240"/>
      <c r="E159" s="240"/>
      <c r="F159" s="240"/>
      <c r="G159" s="240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153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44" t="s">
        <v>384</v>
      </c>
      <c r="D160" s="240"/>
      <c r="E160" s="240"/>
      <c r="F160" s="240"/>
      <c r="G160" s="240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153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19"/>
      <c r="B161" s="220"/>
      <c r="C161" s="259" t="s">
        <v>385</v>
      </c>
      <c r="D161" s="248"/>
      <c r="E161" s="249">
        <v>3.8</v>
      </c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190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31">
        <v>60</v>
      </c>
      <c r="B162" s="232" t="s">
        <v>386</v>
      </c>
      <c r="C162" s="242" t="s">
        <v>387</v>
      </c>
      <c r="D162" s="233" t="s">
        <v>205</v>
      </c>
      <c r="E162" s="234">
        <v>10</v>
      </c>
      <c r="F162" s="235"/>
      <c r="G162" s="236">
        <f>ROUND(E162*F162,2)</f>
        <v>0</v>
      </c>
      <c r="H162" s="235"/>
      <c r="I162" s="236">
        <f>ROUND(E162*H162,2)</f>
        <v>0</v>
      </c>
      <c r="J162" s="235"/>
      <c r="K162" s="236">
        <f>ROUND(E162*J162,2)</f>
        <v>0</v>
      </c>
      <c r="L162" s="236">
        <v>15</v>
      </c>
      <c r="M162" s="236">
        <f>G162*(1+L162/100)</f>
        <v>0</v>
      </c>
      <c r="N162" s="234">
        <v>8.0599999999999995E-3</v>
      </c>
      <c r="O162" s="234">
        <f>ROUND(E162*N162,2)</f>
        <v>0.08</v>
      </c>
      <c r="P162" s="234">
        <v>0</v>
      </c>
      <c r="Q162" s="234">
        <f>ROUND(E162*P162,2)</f>
        <v>0</v>
      </c>
      <c r="R162" s="236" t="s">
        <v>340</v>
      </c>
      <c r="S162" s="236" t="s">
        <v>148</v>
      </c>
      <c r="T162" s="237" t="s">
        <v>148</v>
      </c>
      <c r="U162" s="222">
        <v>0.53700000000000003</v>
      </c>
      <c r="V162" s="222">
        <f>ROUND(E162*U162,2)</f>
        <v>5.37</v>
      </c>
      <c r="W162" s="222"/>
      <c r="X162" s="222" t="s">
        <v>185</v>
      </c>
      <c r="Y162" s="222" t="s">
        <v>151</v>
      </c>
      <c r="Z162" s="212"/>
      <c r="AA162" s="212"/>
      <c r="AB162" s="212"/>
      <c r="AC162" s="212"/>
      <c r="AD162" s="212"/>
      <c r="AE162" s="212"/>
      <c r="AF162" s="212"/>
      <c r="AG162" s="212" t="s">
        <v>186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2" x14ac:dyDescent="0.2">
      <c r="A163" s="219"/>
      <c r="B163" s="220"/>
      <c r="C163" s="243" t="s">
        <v>388</v>
      </c>
      <c r="D163" s="239"/>
      <c r="E163" s="239"/>
      <c r="F163" s="239"/>
      <c r="G163" s="239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153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44" t="s">
        <v>384</v>
      </c>
      <c r="D164" s="240"/>
      <c r="E164" s="240"/>
      <c r="F164" s="240"/>
      <c r="G164" s="240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153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">
      <c r="A165" s="219"/>
      <c r="B165" s="220"/>
      <c r="C165" s="259" t="s">
        <v>389</v>
      </c>
      <c r="D165" s="248"/>
      <c r="E165" s="249">
        <v>10</v>
      </c>
      <c r="F165" s="222"/>
      <c r="G165" s="22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190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ht="22.5" outlineLevel="1" x14ac:dyDescent="0.2">
      <c r="A166" s="231">
        <v>61</v>
      </c>
      <c r="B166" s="232" t="s">
        <v>390</v>
      </c>
      <c r="C166" s="242" t="s">
        <v>391</v>
      </c>
      <c r="D166" s="233" t="s">
        <v>205</v>
      </c>
      <c r="E166" s="234">
        <v>2.2999999999999998</v>
      </c>
      <c r="F166" s="235"/>
      <c r="G166" s="236">
        <f>ROUND(E166*F166,2)</f>
        <v>0</v>
      </c>
      <c r="H166" s="235"/>
      <c r="I166" s="236">
        <f>ROUND(E166*H166,2)</f>
        <v>0</v>
      </c>
      <c r="J166" s="235"/>
      <c r="K166" s="236">
        <f>ROUND(E166*J166,2)</f>
        <v>0</v>
      </c>
      <c r="L166" s="236">
        <v>15</v>
      </c>
      <c r="M166" s="236">
        <f>G166*(1+L166/100)</f>
        <v>0</v>
      </c>
      <c r="N166" s="234">
        <v>5.6999999999999998E-4</v>
      </c>
      <c r="O166" s="234">
        <f>ROUND(E166*N166,2)</f>
        <v>0</v>
      </c>
      <c r="P166" s="234">
        <v>0</v>
      </c>
      <c r="Q166" s="234">
        <f>ROUND(E166*P166,2)</f>
        <v>0</v>
      </c>
      <c r="R166" s="236" t="s">
        <v>256</v>
      </c>
      <c r="S166" s="236" t="s">
        <v>148</v>
      </c>
      <c r="T166" s="237" t="s">
        <v>148</v>
      </c>
      <c r="U166" s="222">
        <v>0</v>
      </c>
      <c r="V166" s="222">
        <f>ROUND(E166*U166,2)</f>
        <v>0</v>
      </c>
      <c r="W166" s="222"/>
      <c r="X166" s="222" t="s">
        <v>257</v>
      </c>
      <c r="Y166" s="222" t="s">
        <v>151</v>
      </c>
      <c r="Z166" s="212"/>
      <c r="AA166" s="212"/>
      <c r="AB166" s="212"/>
      <c r="AC166" s="212"/>
      <c r="AD166" s="212"/>
      <c r="AE166" s="212"/>
      <c r="AF166" s="212"/>
      <c r="AG166" s="212" t="s">
        <v>258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">
      <c r="A167" s="219"/>
      <c r="B167" s="220"/>
      <c r="C167" s="259" t="s">
        <v>392</v>
      </c>
      <c r="D167" s="248"/>
      <c r="E167" s="249">
        <v>2.2999999999999998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190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2.5" outlineLevel="1" x14ac:dyDescent="0.2">
      <c r="A168" s="231">
        <v>62</v>
      </c>
      <c r="B168" s="232" t="s">
        <v>393</v>
      </c>
      <c r="C168" s="242" t="s">
        <v>394</v>
      </c>
      <c r="D168" s="233" t="s">
        <v>205</v>
      </c>
      <c r="E168" s="234">
        <v>1.5</v>
      </c>
      <c r="F168" s="235"/>
      <c r="G168" s="236">
        <f>ROUND(E168*F168,2)</f>
        <v>0</v>
      </c>
      <c r="H168" s="235"/>
      <c r="I168" s="236">
        <f>ROUND(E168*H168,2)</f>
        <v>0</v>
      </c>
      <c r="J168" s="235"/>
      <c r="K168" s="236">
        <f>ROUND(E168*J168,2)</f>
        <v>0</v>
      </c>
      <c r="L168" s="236">
        <v>15</v>
      </c>
      <c r="M168" s="236">
        <f>G168*(1+L168/100)</f>
        <v>0</v>
      </c>
      <c r="N168" s="234">
        <v>5.7200000000000003E-3</v>
      </c>
      <c r="O168" s="234">
        <f>ROUND(E168*N168,2)</f>
        <v>0.01</v>
      </c>
      <c r="P168" s="234">
        <v>0</v>
      </c>
      <c r="Q168" s="234">
        <f>ROUND(E168*P168,2)</f>
        <v>0</v>
      </c>
      <c r="R168" s="236" t="s">
        <v>256</v>
      </c>
      <c r="S168" s="236" t="s">
        <v>148</v>
      </c>
      <c r="T168" s="237" t="s">
        <v>148</v>
      </c>
      <c r="U168" s="222">
        <v>0</v>
      </c>
      <c r="V168" s="222">
        <f>ROUND(E168*U168,2)</f>
        <v>0</v>
      </c>
      <c r="W168" s="222"/>
      <c r="X168" s="222" t="s">
        <v>257</v>
      </c>
      <c r="Y168" s="222" t="s">
        <v>151</v>
      </c>
      <c r="Z168" s="212"/>
      <c r="AA168" s="212"/>
      <c r="AB168" s="212"/>
      <c r="AC168" s="212"/>
      <c r="AD168" s="212"/>
      <c r="AE168" s="212"/>
      <c r="AF168" s="212"/>
      <c r="AG168" s="212" t="s">
        <v>258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">
      <c r="A169" s="219"/>
      <c r="B169" s="220"/>
      <c r="C169" s="259" t="s">
        <v>395</v>
      </c>
      <c r="D169" s="248"/>
      <c r="E169" s="249">
        <v>1.5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190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31">
        <v>63</v>
      </c>
      <c r="B170" s="232" t="s">
        <v>396</v>
      </c>
      <c r="C170" s="242" t="s">
        <v>397</v>
      </c>
      <c r="D170" s="233" t="s">
        <v>205</v>
      </c>
      <c r="E170" s="234">
        <v>1.75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15</v>
      </c>
      <c r="M170" s="236">
        <f>G170*(1+L170/100)</f>
        <v>0</v>
      </c>
      <c r="N170" s="234">
        <v>8.2799999999999992E-3</v>
      </c>
      <c r="O170" s="234">
        <f>ROUND(E170*N170,2)</f>
        <v>0.01</v>
      </c>
      <c r="P170" s="234">
        <v>0</v>
      </c>
      <c r="Q170" s="234">
        <f>ROUND(E170*P170,2)</f>
        <v>0</v>
      </c>
      <c r="R170" s="236" t="s">
        <v>340</v>
      </c>
      <c r="S170" s="236" t="s">
        <v>148</v>
      </c>
      <c r="T170" s="237" t="s">
        <v>148</v>
      </c>
      <c r="U170" s="222">
        <v>0.50700000000000001</v>
      </c>
      <c r="V170" s="222">
        <f>ROUND(E170*U170,2)</f>
        <v>0.89</v>
      </c>
      <c r="W170" s="222"/>
      <c r="X170" s="222" t="s">
        <v>185</v>
      </c>
      <c r="Y170" s="222" t="s">
        <v>151</v>
      </c>
      <c r="Z170" s="212"/>
      <c r="AA170" s="212"/>
      <c r="AB170" s="212"/>
      <c r="AC170" s="212"/>
      <c r="AD170" s="212"/>
      <c r="AE170" s="212"/>
      <c r="AF170" s="212"/>
      <c r="AG170" s="212" t="s">
        <v>186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2">
      <c r="A171" s="219"/>
      <c r="B171" s="220"/>
      <c r="C171" s="259" t="s">
        <v>398</v>
      </c>
      <c r="D171" s="248"/>
      <c r="E171" s="249">
        <v>1.75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22"/>
      <c r="Z171" s="212"/>
      <c r="AA171" s="212"/>
      <c r="AB171" s="212"/>
      <c r="AC171" s="212"/>
      <c r="AD171" s="212"/>
      <c r="AE171" s="212"/>
      <c r="AF171" s="212"/>
      <c r="AG171" s="212" t="s">
        <v>190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31">
        <v>64</v>
      </c>
      <c r="B172" s="232" t="s">
        <v>399</v>
      </c>
      <c r="C172" s="242" t="s">
        <v>400</v>
      </c>
      <c r="D172" s="233" t="s">
        <v>205</v>
      </c>
      <c r="E172" s="234">
        <v>1.5</v>
      </c>
      <c r="F172" s="235"/>
      <c r="G172" s="236">
        <f>ROUND(E172*F172,2)</f>
        <v>0</v>
      </c>
      <c r="H172" s="235"/>
      <c r="I172" s="236">
        <f>ROUND(E172*H172,2)</f>
        <v>0</v>
      </c>
      <c r="J172" s="235"/>
      <c r="K172" s="236">
        <f>ROUND(E172*J172,2)</f>
        <v>0</v>
      </c>
      <c r="L172" s="236">
        <v>15</v>
      </c>
      <c r="M172" s="236">
        <f>G172*(1+L172/100)</f>
        <v>0</v>
      </c>
      <c r="N172" s="234">
        <v>4.2900000000000004E-3</v>
      </c>
      <c r="O172" s="234">
        <f>ROUND(E172*N172,2)</f>
        <v>0.01</v>
      </c>
      <c r="P172" s="234">
        <v>0</v>
      </c>
      <c r="Q172" s="234">
        <f>ROUND(E172*P172,2)</f>
        <v>0</v>
      </c>
      <c r="R172" s="236" t="s">
        <v>340</v>
      </c>
      <c r="S172" s="236" t="s">
        <v>148</v>
      </c>
      <c r="T172" s="237" t="s">
        <v>148</v>
      </c>
      <c r="U172" s="222">
        <v>0.36199999999999999</v>
      </c>
      <c r="V172" s="222">
        <f>ROUND(E172*U172,2)</f>
        <v>0.54</v>
      </c>
      <c r="W172" s="222"/>
      <c r="X172" s="222" t="s">
        <v>185</v>
      </c>
      <c r="Y172" s="222" t="s">
        <v>151</v>
      </c>
      <c r="Z172" s="212"/>
      <c r="AA172" s="212"/>
      <c r="AB172" s="212"/>
      <c r="AC172" s="212"/>
      <c r="AD172" s="212"/>
      <c r="AE172" s="212"/>
      <c r="AF172" s="212"/>
      <c r="AG172" s="212" t="s">
        <v>186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2.5" outlineLevel="2" x14ac:dyDescent="0.2">
      <c r="A173" s="219"/>
      <c r="B173" s="220"/>
      <c r="C173" s="259" t="s">
        <v>401</v>
      </c>
      <c r="D173" s="248"/>
      <c r="E173" s="249">
        <v>1.5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190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51">
        <v>65</v>
      </c>
      <c r="B174" s="252" t="s">
        <v>402</v>
      </c>
      <c r="C174" s="260" t="s">
        <v>403</v>
      </c>
      <c r="D174" s="253" t="s">
        <v>306</v>
      </c>
      <c r="E174" s="254">
        <v>1</v>
      </c>
      <c r="F174" s="255"/>
      <c r="G174" s="256">
        <f>ROUND(E174*F174,2)</f>
        <v>0</v>
      </c>
      <c r="H174" s="255"/>
      <c r="I174" s="256">
        <f>ROUND(E174*H174,2)</f>
        <v>0</v>
      </c>
      <c r="J174" s="255"/>
      <c r="K174" s="256">
        <f>ROUND(E174*J174,2)</f>
        <v>0</v>
      </c>
      <c r="L174" s="256">
        <v>15</v>
      </c>
      <c r="M174" s="256">
        <f>G174*(1+L174/100)</f>
        <v>0</v>
      </c>
      <c r="N174" s="254">
        <v>1.5E-3</v>
      </c>
      <c r="O174" s="254">
        <f>ROUND(E174*N174,2)</f>
        <v>0</v>
      </c>
      <c r="P174" s="254">
        <v>0</v>
      </c>
      <c r="Q174" s="254">
        <f>ROUND(E174*P174,2)</f>
        <v>0</v>
      </c>
      <c r="R174" s="256" t="s">
        <v>340</v>
      </c>
      <c r="S174" s="256" t="s">
        <v>148</v>
      </c>
      <c r="T174" s="257" t="s">
        <v>148</v>
      </c>
      <c r="U174" s="222">
        <v>0.79500000000000004</v>
      </c>
      <c r="V174" s="222">
        <f>ROUND(E174*U174,2)</f>
        <v>0.8</v>
      </c>
      <c r="W174" s="222"/>
      <c r="X174" s="222" t="s">
        <v>185</v>
      </c>
      <c r="Y174" s="222" t="s">
        <v>151</v>
      </c>
      <c r="Z174" s="212"/>
      <c r="AA174" s="212"/>
      <c r="AB174" s="212"/>
      <c r="AC174" s="212"/>
      <c r="AD174" s="212"/>
      <c r="AE174" s="212"/>
      <c r="AF174" s="212"/>
      <c r="AG174" s="212" t="s">
        <v>186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31">
        <v>66</v>
      </c>
      <c r="B175" s="232" t="s">
        <v>404</v>
      </c>
      <c r="C175" s="242" t="s">
        <v>405</v>
      </c>
      <c r="D175" s="233" t="s">
        <v>306</v>
      </c>
      <c r="E175" s="234">
        <v>1</v>
      </c>
      <c r="F175" s="235"/>
      <c r="G175" s="236">
        <f>ROUND(E175*F175,2)</f>
        <v>0</v>
      </c>
      <c r="H175" s="235"/>
      <c r="I175" s="236">
        <f>ROUND(E175*H175,2)</f>
        <v>0</v>
      </c>
      <c r="J175" s="235"/>
      <c r="K175" s="236">
        <f>ROUND(E175*J175,2)</f>
        <v>0</v>
      </c>
      <c r="L175" s="236">
        <v>15</v>
      </c>
      <c r="M175" s="236">
        <f>G175*(1+L175/100)</f>
        <v>0</v>
      </c>
      <c r="N175" s="234">
        <v>0</v>
      </c>
      <c r="O175" s="234">
        <f>ROUND(E175*N175,2)</f>
        <v>0</v>
      </c>
      <c r="P175" s="234">
        <v>0</v>
      </c>
      <c r="Q175" s="234">
        <f>ROUND(E175*P175,2)</f>
        <v>0</v>
      </c>
      <c r="R175" s="236" t="s">
        <v>266</v>
      </c>
      <c r="S175" s="236" t="s">
        <v>148</v>
      </c>
      <c r="T175" s="237" t="s">
        <v>148</v>
      </c>
      <c r="U175" s="222">
        <v>0.156</v>
      </c>
      <c r="V175" s="222">
        <f>ROUND(E175*U175,2)</f>
        <v>0.16</v>
      </c>
      <c r="W175" s="222"/>
      <c r="X175" s="222" t="s">
        <v>185</v>
      </c>
      <c r="Y175" s="222" t="s">
        <v>151</v>
      </c>
      <c r="Z175" s="212"/>
      <c r="AA175" s="212"/>
      <c r="AB175" s="212"/>
      <c r="AC175" s="212"/>
      <c r="AD175" s="212"/>
      <c r="AE175" s="212"/>
      <c r="AF175" s="212"/>
      <c r="AG175" s="212" t="s">
        <v>186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">
      <c r="A176" s="219"/>
      <c r="B176" s="220"/>
      <c r="C176" s="258" t="s">
        <v>267</v>
      </c>
      <c r="D176" s="250"/>
      <c r="E176" s="250"/>
      <c r="F176" s="250"/>
      <c r="G176" s="250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188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2.5" outlineLevel="1" x14ac:dyDescent="0.2">
      <c r="A177" s="251">
        <v>67</v>
      </c>
      <c r="B177" s="252" t="s">
        <v>406</v>
      </c>
      <c r="C177" s="260" t="s">
        <v>407</v>
      </c>
      <c r="D177" s="253" t="s">
        <v>306</v>
      </c>
      <c r="E177" s="254">
        <v>1</v>
      </c>
      <c r="F177" s="255"/>
      <c r="G177" s="256">
        <f>ROUND(E177*F177,2)</f>
        <v>0</v>
      </c>
      <c r="H177" s="255"/>
      <c r="I177" s="256">
        <f>ROUND(E177*H177,2)</f>
        <v>0</v>
      </c>
      <c r="J177" s="255"/>
      <c r="K177" s="256">
        <f>ROUND(E177*J177,2)</f>
        <v>0</v>
      </c>
      <c r="L177" s="256">
        <v>15</v>
      </c>
      <c r="M177" s="256">
        <f>G177*(1+L177/100)</f>
        <v>0</v>
      </c>
      <c r="N177" s="254">
        <v>6.0000000000000002E-5</v>
      </c>
      <c r="O177" s="254">
        <f>ROUND(E177*N177,2)</f>
        <v>0</v>
      </c>
      <c r="P177" s="254">
        <v>0</v>
      </c>
      <c r="Q177" s="254">
        <f>ROUND(E177*P177,2)</f>
        <v>0</v>
      </c>
      <c r="R177" s="256" t="s">
        <v>256</v>
      </c>
      <c r="S177" s="256" t="s">
        <v>148</v>
      </c>
      <c r="T177" s="257" t="s">
        <v>148</v>
      </c>
      <c r="U177" s="222">
        <v>0</v>
      </c>
      <c r="V177" s="222">
        <f>ROUND(E177*U177,2)</f>
        <v>0</v>
      </c>
      <c r="W177" s="222"/>
      <c r="X177" s="222" t="s">
        <v>257</v>
      </c>
      <c r="Y177" s="222" t="s">
        <v>151</v>
      </c>
      <c r="Z177" s="212"/>
      <c r="AA177" s="212"/>
      <c r="AB177" s="212"/>
      <c r="AC177" s="212"/>
      <c r="AD177" s="212"/>
      <c r="AE177" s="212"/>
      <c r="AF177" s="212"/>
      <c r="AG177" s="212" t="s">
        <v>258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1" x14ac:dyDescent="0.2">
      <c r="A178" s="231">
        <v>68</v>
      </c>
      <c r="B178" s="232" t="s">
        <v>408</v>
      </c>
      <c r="C178" s="242" t="s">
        <v>409</v>
      </c>
      <c r="D178" s="233" t="s">
        <v>306</v>
      </c>
      <c r="E178" s="234">
        <v>1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15</v>
      </c>
      <c r="M178" s="236">
        <f>G178*(1+L178/100)</f>
        <v>0</v>
      </c>
      <c r="N178" s="234">
        <v>0</v>
      </c>
      <c r="O178" s="234">
        <f>ROUND(E178*N178,2)</f>
        <v>0</v>
      </c>
      <c r="P178" s="234">
        <v>0</v>
      </c>
      <c r="Q178" s="234">
        <f>ROUND(E178*P178,2)</f>
        <v>0</v>
      </c>
      <c r="R178" s="236" t="s">
        <v>256</v>
      </c>
      <c r="S178" s="236" t="s">
        <v>148</v>
      </c>
      <c r="T178" s="237" t="s">
        <v>148</v>
      </c>
      <c r="U178" s="222">
        <v>0</v>
      </c>
      <c r="V178" s="222">
        <f>ROUND(E178*U178,2)</f>
        <v>0</v>
      </c>
      <c r="W178" s="222"/>
      <c r="X178" s="222" t="s">
        <v>257</v>
      </c>
      <c r="Y178" s="222" t="s">
        <v>151</v>
      </c>
      <c r="Z178" s="212"/>
      <c r="AA178" s="212"/>
      <c r="AB178" s="212"/>
      <c r="AC178" s="212"/>
      <c r="AD178" s="212"/>
      <c r="AE178" s="212"/>
      <c r="AF178" s="212"/>
      <c r="AG178" s="212" t="s">
        <v>258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2">
      <c r="A179" s="219"/>
      <c r="B179" s="220"/>
      <c r="C179" s="243" t="s">
        <v>410</v>
      </c>
      <c r="D179" s="239"/>
      <c r="E179" s="239"/>
      <c r="F179" s="239"/>
      <c r="G179" s="239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153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51">
        <v>69</v>
      </c>
      <c r="B180" s="252" t="s">
        <v>411</v>
      </c>
      <c r="C180" s="260" t="s">
        <v>412</v>
      </c>
      <c r="D180" s="253" t="s">
        <v>306</v>
      </c>
      <c r="E180" s="254">
        <v>6</v>
      </c>
      <c r="F180" s="255"/>
      <c r="G180" s="256">
        <f>ROUND(E180*F180,2)</f>
        <v>0</v>
      </c>
      <c r="H180" s="255"/>
      <c r="I180" s="256">
        <f>ROUND(E180*H180,2)</f>
        <v>0</v>
      </c>
      <c r="J180" s="255"/>
      <c r="K180" s="256">
        <f>ROUND(E180*J180,2)</f>
        <v>0</v>
      </c>
      <c r="L180" s="256">
        <v>15</v>
      </c>
      <c r="M180" s="256">
        <f>G180*(1+L180/100)</f>
        <v>0</v>
      </c>
      <c r="N180" s="254">
        <v>0</v>
      </c>
      <c r="O180" s="254">
        <f>ROUND(E180*N180,2)</f>
        <v>0</v>
      </c>
      <c r="P180" s="254">
        <v>0</v>
      </c>
      <c r="Q180" s="254">
        <f>ROUND(E180*P180,2)</f>
        <v>0</v>
      </c>
      <c r="R180" s="256"/>
      <c r="S180" s="256" t="s">
        <v>298</v>
      </c>
      <c r="T180" s="257" t="s">
        <v>149</v>
      </c>
      <c r="U180" s="222">
        <v>0</v>
      </c>
      <c r="V180" s="222">
        <f>ROUND(E180*U180,2)</f>
        <v>0</v>
      </c>
      <c r="W180" s="222"/>
      <c r="X180" s="222" t="s">
        <v>257</v>
      </c>
      <c r="Y180" s="222" t="s">
        <v>151</v>
      </c>
      <c r="Z180" s="212"/>
      <c r="AA180" s="212"/>
      <c r="AB180" s="212"/>
      <c r="AC180" s="212"/>
      <c r="AD180" s="212"/>
      <c r="AE180" s="212"/>
      <c r="AF180" s="212"/>
      <c r="AG180" s="212" t="s">
        <v>258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22.5" outlineLevel="1" x14ac:dyDescent="0.2">
      <c r="A181" s="251">
        <v>70</v>
      </c>
      <c r="B181" s="252" t="s">
        <v>413</v>
      </c>
      <c r="C181" s="260" t="s">
        <v>414</v>
      </c>
      <c r="D181" s="253" t="s">
        <v>306</v>
      </c>
      <c r="E181" s="254">
        <v>2</v>
      </c>
      <c r="F181" s="255"/>
      <c r="G181" s="256">
        <f>ROUND(E181*F181,2)</f>
        <v>0</v>
      </c>
      <c r="H181" s="255"/>
      <c r="I181" s="256">
        <f>ROUND(E181*H181,2)</f>
        <v>0</v>
      </c>
      <c r="J181" s="255"/>
      <c r="K181" s="256">
        <f>ROUND(E181*J181,2)</f>
        <v>0</v>
      </c>
      <c r="L181" s="256">
        <v>15</v>
      </c>
      <c r="M181" s="256">
        <f>G181*(1+L181/100)</f>
        <v>0</v>
      </c>
      <c r="N181" s="254">
        <v>5.0000000000000001E-4</v>
      </c>
      <c r="O181" s="254">
        <f>ROUND(E181*N181,2)</f>
        <v>0</v>
      </c>
      <c r="P181" s="254">
        <v>0</v>
      </c>
      <c r="Q181" s="254">
        <f>ROUND(E181*P181,2)</f>
        <v>0</v>
      </c>
      <c r="R181" s="256" t="s">
        <v>256</v>
      </c>
      <c r="S181" s="256" t="s">
        <v>148</v>
      </c>
      <c r="T181" s="257" t="s">
        <v>148</v>
      </c>
      <c r="U181" s="222">
        <v>0</v>
      </c>
      <c r="V181" s="222">
        <f>ROUND(E181*U181,2)</f>
        <v>0</v>
      </c>
      <c r="W181" s="222"/>
      <c r="X181" s="222" t="s">
        <v>257</v>
      </c>
      <c r="Y181" s="222" t="s">
        <v>151</v>
      </c>
      <c r="Z181" s="212"/>
      <c r="AA181" s="212"/>
      <c r="AB181" s="212"/>
      <c r="AC181" s="212"/>
      <c r="AD181" s="212"/>
      <c r="AE181" s="212"/>
      <c r="AF181" s="212"/>
      <c r="AG181" s="212" t="s">
        <v>258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ht="22.5" outlineLevel="1" x14ac:dyDescent="0.2">
      <c r="A182" s="251">
        <v>71</v>
      </c>
      <c r="B182" s="252" t="s">
        <v>415</v>
      </c>
      <c r="C182" s="260" t="s">
        <v>416</v>
      </c>
      <c r="D182" s="253" t="s">
        <v>306</v>
      </c>
      <c r="E182" s="254">
        <v>4</v>
      </c>
      <c r="F182" s="255"/>
      <c r="G182" s="256">
        <f>ROUND(E182*F182,2)</f>
        <v>0</v>
      </c>
      <c r="H182" s="255"/>
      <c r="I182" s="256">
        <f>ROUND(E182*H182,2)</f>
        <v>0</v>
      </c>
      <c r="J182" s="255"/>
      <c r="K182" s="256">
        <f>ROUND(E182*J182,2)</f>
        <v>0</v>
      </c>
      <c r="L182" s="256">
        <v>15</v>
      </c>
      <c r="M182" s="256">
        <f>G182*(1+L182/100)</f>
        <v>0</v>
      </c>
      <c r="N182" s="254">
        <v>5.0000000000000001E-4</v>
      </c>
      <c r="O182" s="254">
        <f>ROUND(E182*N182,2)</f>
        <v>0</v>
      </c>
      <c r="P182" s="254">
        <v>0</v>
      </c>
      <c r="Q182" s="254">
        <f>ROUND(E182*P182,2)</f>
        <v>0</v>
      </c>
      <c r="R182" s="256" t="s">
        <v>256</v>
      </c>
      <c r="S182" s="256" t="s">
        <v>148</v>
      </c>
      <c r="T182" s="257" t="s">
        <v>148</v>
      </c>
      <c r="U182" s="222">
        <v>0</v>
      </c>
      <c r="V182" s="222">
        <f>ROUND(E182*U182,2)</f>
        <v>0</v>
      </c>
      <c r="W182" s="222"/>
      <c r="X182" s="222" t="s">
        <v>257</v>
      </c>
      <c r="Y182" s="222" t="s">
        <v>151</v>
      </c>
      <c r="Z182" s="212"/>
      <c r="AA182" s="212"/>
      <c r="AB182" s="212"/>
      <c r="AC182" s="212"/>
      <c r="AD182" s="212"/>
      <c r="AE182" s="212"/>
      <c r="AF182" s="212"/>
      <c r="AG182" s="212" t="s">
        <v>258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51">
        <v>72</v>
      </c>
      <c r="B183" s="252" t="s">
        <v>417</v>
      </c>
      <c r="C183" s="260" t="s">
        <v>418</v>
      </c>
      <c r="D183" s="253" t="s">
        <v>297</v>
      </c>
      <c r="E183" s="254">
        <v>1</v>
      </c>
      <c r="F183" s="255"/>
      <c r="G183" s="256">
        <f>ROUND(E183*F183,2)</f>
        <v>0</v>
      </c>
      <c r="H183" s="255"/>
      <c r="I183" s="256">
        <f>ROUND(E183*H183,2)</f>
        <v>0</v>
      </c>
      <c r="J183" s="255"/>
      <c r="K183" s="256">
        <f>ROUND(E183*J183,2)</f>
        <v>0</v>
      </c>
      <c r="L183" s="256">
        <v>15</v>
      </c>
      <c r="M183" s="256">
        <f>G183*(1+L183/100)</f>
        <v>0</v>
      </c>
      <c r="N183" s="254">
        <v>0</v>
      </c>
      <c r="O183" s="254">
        <f>ROUND(E183*N183,2)</f>
        <v>0</v>
      </c>
      <c r="P183" s="254">
        <v>0</v>
      </c>
      <c r="Q183" s="254">
        <f>ROUND(E183*P183,2)</f>
        <v>0</v>
      </c>
      <c r="R183" s="256"/>
      <c r="S183" s="256" t="s">
        <v>298</v>
      </c>
      <c r="T183" s="257" t="s">
        <v>149</v>
      </c>
      <c r="U183" s="222">
        <v>6.2E-2</v>
      </c>
      <c r="V183" s="222">
        <f>ROUND(E183*U183,2)</f>
        <v>0.06</v>
      </c>
      <c r="W183" s="222"/>
      <c r="X183" s="222" t="s">
        <v>185</v>
      </c>
      <c r="Y183" s="222" t="s">
        <v>151</v>
      </c>
      <c r="Z183" s="212"/>
      <c r="AA183" s="212"/>
      <c r="AB183" s="212"/>
      <c r="AC183" s="212"/>
      <c r="AD183" s="212"/>
      <c r="AE183" s="212"/>
      <c r="AF183" s="212"/>
      <c r="AG183" s="212" t="s">
        <v>186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22.5" outlineLevel="1" x14ac:dyDescent="0.2">
      <c r="A184" s="251">
        <v>73</v>
      </c>
      <c r="B184" s="252" t="s">
        <v>419</v>
      </c>
      <c r="C184" s="260" t="s">
        <v>420</v>
      </c>
      <c r="D184" s="253" t="s">
        <v>306</v>
      </c>
      <c r="E184" s="254">
        <v>1</v>
      </c>
      <c r="F184" s="255"/>
      <c r="G184" s="256">
        <f>ROUND(E184*F184,2)</f>
        <v>0</v>
      </c>
      <c r="H184" s="255"/>
      <c r="I184" s="256">
        <f>ROUND(E184*H184,2)</f>
        <v>0</v>
      </c>
      <c r="J184" s="255"/>
      <c r="K184" s="256">
        <f>ROUND(E184*J184,2)</f>
        <v>0</v>
      </c>
      <c r="L184" s="256">
        <v>15</v>
      </c>
      <c r="M184" s="256">
        <f>G184*(1+L184/100)</f>
        <v>0</v>
      </c>
      <c r="N184" s="254">
        <v>0</v>
      </c>
      <c r="O184" s="254">
        <f>ROUND(E184*N184,2)</f>
        <v>0</v>
      </c>
      <c r="P184" s="254">
        <v>0</v>
      </c>
      <c r="Q184" s="254">
        <f>ROUND(E184*P184,2)</f>
        <v>0</v>
      </c>
      <c r="R184" s="256" t="s">
        <v>340</v>
      </c>
      <c r="S184" s="256" t="s">
        <v>148</v>
      </c>
      <c r="T184" s="257" t="s">
        <v>148</v>
      </c>
      <c r="U184" s="222">
        <v>0.48199999999999998</v>
      </c>
      <c r="V184" s="222">
        <f>ROUND(E184*U184,2)</f>
        <v>0.48</v>
      </c>
      <c r="W184" s="222"/>
      <c r="X184" s="222" t="s">
        <v>185</v>
      </c>
      <c r="Y184" s="222" t="s">
        <v>151</v>
      </c>
      <c r="Z184" s="212"/>
      <c r="AA184" s="212"/>
      <c r="AB184" s="212"/>
      <c r="AC184" s="212"/>
      <c r="AD184" s="212"/>
      <c r="AE184" s="212"/>
      <c r="AF184" s="212"/>
      <c r="AG184" s="212" t="s">
        <v>186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31">
        <v>74</v>
      </c>
      <c r="B185" s="232" t="s">
        <v>421</v>
      </c>
      <c r="C185" s="242" t="s">
        <v>422</v>
      </c>
      <c r="D185" s="233" t="s">
        <v>255</v>
      </c>
      <c r="E185" s="234">
        <v>0.13309000000000001</v>
      </c>
      <c r="F185" s="235"/>
      <c r="G185" s="236">
        <f>ROUND(E185*F185,2)</f>
        <v>0</v>
      </c>
      <c r="H185" s="235"/>
      <c r="I185" s="236">
        <f>ROUND(E185*H185,2)</f>
        <v>0</v>
      </c>
      <c r="J185" s="235"/>
      <c r="K185" s="236">
        <f>ROUND(E185*J185,2)</f>
        <v>0</v>
      </c>
      <c r="L185" s="236">
        <v>15</v>
      </c>
      <c r="M185" s="236">
        <f>G185*(1+L185/100)</f>
        <v>0</v>
      </c>
      <c r="N185" s="234">
        <v>0</v>
      </c>
      <c r="O185" s="234">
        <f>ROUND(E185*N185,2)</f>
        <v>0</v>
      </c>
      <c r="P185" s="234">
        <v>0</v>
      </c>
      <c r="Q185" s="234">
        <f>ROUND(E185*P185,2)</f>
        <v>0</v>
      </c>
      <c r="R185" s="236" t="s">
        <v>340</v>
      </c>
      <c r="S185" s="236" t="s">
        <v>148</v>
      </c>
      <c r="T185" s="237" t="s">
        <v>148</v>
      </c>
      <c r="U185" s="222">
        <v>1.333</v>
      </c>
      <c r="V185" s="222">
        <f>ROUND(E185*U185,2)</f>
        <v>0.18</v>
      </c>
      <c r="W185" s="222"/>
      <c r="X185" s="222" t="s">
        <v>332</v>
      </c>
      <c r="Y185" s="222" t="s">
        <v>151</v>
      </c>
      <c r="Z185" s="212"/>
      <c r="AA185" s="212"/>
      <c r="AB185" s="212"/>
      <c r="AC185" s="212"/>
      <c r="AD185" s="212"/>
      <c r="AE185" s="212"/>
      <c r="AF185" s="212"/>
      <c r="AG185" s="212" t="s">
        <v>333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2" x14ac:dyDescent="0.2">
      <c r="A186" s="219"/>
      <c r="B186" s="220"/>
      <c r="C186" s="258" t="s">
        <v>423</v>
      </c>
      <c r="D186" s="250"/>
      <c r="E186" s="250"/>
      <c r="F186" s="250"/>
      <c r="G186" s="250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188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x14ac:dyDescent="0.2">
      <c r="A187" s="224" t="s">
        <v>143</v>
      </c>
      <c r="B187" s="225" t="s">
        <v>100</v>
      </c>
      <c r="C187" s="241" t="s">
        <v>101</v>
      </c>
      <c r="D187" s="226"/>
      <c r="E187" s="227"/>
      <c r="F187" s="228"/>
      <c r="G187" s="228">
        <f>SUMIF(AG188:AG204,"&lt;&gt;NOR",G188:G204)</f>
        <v>0</v>
      </c>
      <c r="H187" s="228"/>
      <c r="I187" s="228">
        <f>SUM(I188:I204)</f>
        <v>0</v>
      </c>
      <c r="J187" s="228"/>
      <c r="K187" s="228">
        <f>SUM(K188:K204)</f>
        <v>0</v>
      </c>
      <c r="L187" s="228"/>
      <c r="M187" s="228">
        <f>SUM(M188:M204)</f>
        <v>0</v>
      </c>
      <c r="N187" s="227"/>
      <c r="O187" s="227">
        <f>SUM(O188:O204)</f>
        <v>0.02</v>
      </c>
      <c r="P187" s="227"/>
      <c r="Q187" s="227">
        <f>SUM(Q188:Q204)</f>
        <v>0</v>
      </c>
      <c r="R187" s="228"/>
      <c r="S187" s="228"/>
      <c r="T187" s="229"/>
      <c r="U187" s="223"/>
      <c r="V187" s="223">
        <f>SUM(V188:V204)</f>
        <v>0.75</v>
      </c>
      <c r="W187" s="223"/>
      <c r="X187" s="223"/>
      <c r="Y187" s="223"/>
      <c r="AG187" t="s">
        <v>144</v>
      </c>
    </row>
    <row r="188" spans="1:60" outlineLevel="1" x14ac:dyDescent="0.2">
      <c r="A188" s="231">
        <v>75</v>
      </c>
      <c r="B188" s="232" t="s">
        <v>424</v>
      </c>
      <c r="C188" s="242" t="s">
        <v>425</v>
      </c>
      <c r="D188" s="233" t="s">
        <v>306</v>
      </c>
      <c r="E188" s="234">
        <v>1</v>
      </c>
      <c r="F188" s="235"/>
      <c r="G188" s="236">
        <f>ROUND(E188*F188,2)</f>
        <v>0</v>
      </c>
      <c r="H188" s="235"/>
      <c r="I188" s="236">
        <f>ROUND(E188*H188,2)</f>
        <v>0</v>
      </c>
      <c r="J188" s="235"/>
      <c r="K188" s="236">
        <f>ROUND(E188*J188,2)</f>
        <v>0</v>
      </c>
      <c r="L188" s="236">
        <v>15</v>
      </c>
      <c r="M188" s="236">
        <f>G188*(1+L188/100)</f>
        <v>0</v>
      </c>
      <c r="N188" s="234">
        <v>1.0000000000000001E-5</v>
      </c>
      <c r="O188" s="234">
        <f>ROUND(E188*N188,2)</f>
        <v>0</v>
      </c>
      <c r="P188" s="234">
        <v>0</v>
      </c>
      <c r="Q188" s="234">
        <f>ROUND(E188*P188,2)</f>
        <v>0</v>
      </c>
      <c r="R188" s="236"/>
      <c r="S188" s="236" t="s">
        <v>298</v>
      </c>
      <c r="T188" s="237" t="s">
        <v>149</v>
      </c>
      <c r="U188" s="222">
        <v>0.75</v>
      </c>
      <c r="V188" s="222">
        <f>ROUND(E188*U188,2)</f>
        <v>0.75</v>
      </c>
      <c r="W188" s="222"/>
      <c r="X188" s="222" t="s">
        <v>185</v>
      </c>
      <c r="Y188" s="222" t="s">
        <v>151</v>
      </c>
      <c r="Z188" s="212"/>
      <c r="AA188" s="212"/>
      <c r="AB188" s="212"/>
      <c r="AC188" s="212"/>
      <c r="AD188" s="212"/>
      <c r="AE188" s="212"/>
      <c r="AF188" s="212"/>
      <c r="AG188" s="212" t="s">
        <v>186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">
      <c r="A189" s="219"/>
      <c r="B189" s="220"/>
      <c r="C189" s="243" t="s">
        <v>426</v>
      </c>
      <c r="D189" s="239"/>
      <c r="E189" s="239"/>
      <c r="F189" s="239"/>
      <c r="G189" s="239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153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31">
        <v>76</v>
      </c>
      <c r="B190" s="232" t="s">
        <v>427</v>
      </c>
      <c r="C190" s="242" t="s">
        <v>428</v>
      </c>
      <c r="D190" s="233" t="s">
        <v>306</v>
      </c>
      <c r="E190" s="234">
        <v>1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15</v>
      </c>
      <c r="M190" s="236">
        <f>G190*(1+L190/100)</f>
        <v>0</v>
      </c>
      <c r="N190" s="234">
        <v>1.4999999999999999E-2</v>
      </c>
      <c r="O190" s="234">
        <f>ROUND(E190*N190,2)</f>
        <v>0.02</v>
      </c>
      <c r="P190" s="234">
        <v>0</v>
      </c>
      <c r="Q190" s="234">
        <f>ROUND(E190*P190,2)</f>
        <v>0</v>
      </c>
      <c r="R190" s="236" t="s">
        <v>256</v>
      </c>
      <c r="S190" s="236" t="s">
        <v>148</v>
      </c>
      <c r="T190" s="237" t="s">
        <v>148</v>
      </c>
      <c r="U190" s="222">
        <v>0</v>
      </c>
      <c r="V190" s="222">
        <f>ROUND(E190*U190,2)</f>
        <v>0</v>
      </c>
      <c r="W190" s="222"/>
      <c r="X190" s="222" t="s">
        <v>257</v>
      </c>
      <c r="Y190" s="222" t="s">
        <v>151</v>
      </c>
      <c r="Z190" s="212"/>
      <c r="AA190" s="212"/>
      <c r="AB190" s="212"/>
      <c r="AC190" s="212"/>
      <c r="AD190" s="212"/>
      <c r="AE190" s="212"/>
      <c r="AF190" s="212"/>
      <c r="AG190" s="212" t="s">
        <v>258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">
      <c r="A191" s="219"/>
      <c r="B191" s="220"/>
      <c r="C191" s="243" t="s">
        <v>480</v>
      </c>
      <c r="D191" s="239"/>
      <c r="E191" s="239"/>
      <c r="F191" s="239"/>
      <c r="G191" s="239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153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44" t="s">
        <v>429</v>
      </c>
      <c r="D192" s="240"/>
      <c r="E192" s="240"/>
      <c r="F192" s="240"/>
      <c r="G192" s="240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153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44" t="s">
        <v>430</v>
      </c>
      <c r="D193" s="240"/>
      <c r="E193" s="240"/>
      <c r="F193" s="240"/>
      <c r="G193" s="240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153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44" t="s">
        <v>431</v>
      </c>
      <c r="D194" s="240"/>
      <c r="E194" s="240"/>
      <c r="F194" s="240"/>
      <c r="G194" s="240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153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19"/>
      <c r="B195" s="220"/>
      <c r="C195" s="244" t="s">
        <v>432</v>
      </c>
      <c r="D195" s="240"/>
      <c r="E195" s="240"/>
      <c r="F195" s="240"/>
      <c r="G195" s="240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153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44" t="s">
        <v>433</v>
      </c>
      <c r="D196" s="240"/>
      <c r="E196" s="240"/>
      <c r="F196" s="240"/>
      <c r="G196" s="240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153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44" t="s">
        <v>434</v>
      </c>
      <c r="D197" s="240"/>
      <c r="E197" s="240"/>
      <c r="F197" s="240"/>
      <c r="G197" s="240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153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44" t="s">
        <v>481</v>
      </c>
      <c r="D198" s="240"/>
      <c r="E198" s="240"/>
      <c r="F198" s="240"/>
      <c r="G198" s="240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153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44" t="s">
        <v>435</v>
      </c>
      <c r="D199" s="240"/>
      <c r="E199" s="240"/>
      <c r="F199" s="240"/>
      <c r="G199" s="240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2"/>
      <c r="AA199" s="212"/>
      <c r="AB199" s="212"/>
      <c r="AC199" s="212"/>
      <c r="AD199" s="212"/>
      <c r="AE199" s="212"/>
      <c r="AF199" s="212"/>
      <c r="AG199" s="212" t="s">
        <v>153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19"/>
      <c r="B200" s="220"/>
      <c r="C200" s="244" t="s">
        <v>482</v>
      </c>
      <c r="D200" s="240"/>
      <c r="E200" s="240"/>
      <c r="F200" s="240"/>
      <c r="G200" s="240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153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38" t="str">
        <f>C200</f>
        <v xml:space="preserve">  - výstup do stěny skříně (boční – zadní) - 1“ do dna skříně (spodní) - závit 1“, nebo ocel DN 20 pro svár</v>
      </c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19"/>
      <c r="B201" s="220"/>
      <c r="C201" s="244" t="s">
        <v>436</v>
      </c>
      <c r="D201" s="240"/>
      <c r="E201" s="240"/>
      <c r="F201" s="240"/>
      <c r="G201" s="240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153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44" t="s">
        <v>437</v>
      </c>
      <c r="D202" s="240"/>
      <c r="E202" s="240"/>
      <c r="F202" s="240"/>
      <c r="G202" s="240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153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2.5" outlineLevel="3" x14ac:dyDescent="0.2">
      <c r="A203" s="219"/>
      <c r="B203" s="220"/>
      <c r="C203" s="244" t="s">
        <v>438</v>
      </c>
      <c r="D203" s="240"/>
      <c r="E203" s="240"/>
      <c r="F203" s="240"/>
      <c r="G203" s="240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22"/>
      <c r="Z203" s="212"/>
      <c r="AA203" s="212"/>
      <c r="AB203" s="212"/>
      <c r="AC203" s="212"/>
      <c r="AD203" s="212"/>
      <c r="AE203" s="212"/>
      <c r="AF203" s="212"/>
      <c r="AG203" s="212" t="s">
        <v>153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38" t="str">
        <f>C203</f>
        <v>Skříň je určena pro instalaci do nik, výklenků, nebo spolu s podstavcem může tvořit samostatně stojící regulační pilířek umístěný na hranici pozemků v předzahrádkách rodinných domků.</v>
      </c>
      <c r="BB203" s="212"/>
      <c r="BC203" s="212"/>
      <c r="BD203" s="212"/>
      <c r="BE203" s="212"/>
      <c r="BF203" s="212"/>
      <c r="BG203" s="212"/>
      <c r="BH203" s="212"/>
    </row>
    <row r="204" spans="1:60" ht="33.75" outlineLevel="3" x14ac:dyDescent="0.2">
      <c r="A204" s="219"/>
      <c r="B204" s="220"/>
      <c r="C204" s="244" t="s">
        <v>439</v>
      </c>
      <c r="D204" s="240"/>
      <c r="E204" s="240"/>
      <c r="F204" s="240"/>
      <c r="G204" s="240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153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38" t="str">
        <f>C204</f>
        <v>Svými malými rozměry působí nenápadně a nenarušuje estetický vzhled obytných zón. Vhodná i pro plynofikaci městských částí a objektů s vysokou koncentrací inženýrských sítí, kde díky příznivým zástavbovým rozměrům nekomplikuje souběh s ostatními inženýrskými sítěmi.</v>
      </c>
      <c r="BB204" s="212"/>
      <c r="BC204" s="212"/>
      <c r="BD204" s="212"/>
      <c r="BE204" s="212"/>
      <c r="BF204" s="212"/>
      <c r="BG204" s="212"/>
      <c r="BH204" s="212"/>
    </row>
    <row r="205" spans="1:60" x14ac:dyDescent="0.2">
      <c r="A205" s="224" t="s">
        <v>143</v>
      </c>
      <c r="B205" s="225" t="s">
        <v>102</v>
      </c>
      <c r="C205" s="241" t="s">
        <v>103</v>
      </c>
      <c r="D205" s="226"/>
      <c r="E205" s="227"/>
      <c r="F205" s="228"/>
      <c r="G205" s="228">
        <f>SUMIF(AG206:AG208,"&lt;&gt;NOR",G206:G208)</f>
        <v>0</v>
      </c>
      <c r="H205" s="228"/>
      <c r="I205" s="228">
        <f>SUM(I206:I208)</f>
        <v>0</v>
      </c>
      <c r="J205" s="228"/>
      <c r="K205" s="228">
        <f>SUM(K206:K208)</f>
        <v>0</v>
      </c>
      <c r="L205" s="228"/>
      <c r="M205" s="228">
        <f>SUM(M206:M208)</f>
        <v>0</v>
      </c>
      <c r="N205" s="227"/>
      <c r="O205" s="227">
        <f>SUM(O206:O208)</f>
        <v>0</v>
      </c>
      <c r="P205" s="227"/>
      <c r="Q205" s="227">
        <f>SUM(Q206:Q208)</f>
        <v>0</v>
      </c>
      <c r="R205" s="228"/>
      <c r="S205" s="228"/>
      <c r="T205" s="229"/>
      <c r="U205" s="223"/>
      <c r="V205" s="223">
        <f>SUM(V206:V208)</f>
        <v>0.46</v>
      </c>
      <c r="W205" s="223"/>
      <c r="X205" s="223"/>
      <c r="Y205" s="223"/>
      <c r="AG205" t="s">
        <v>144</v>
      </c>
    </row>
    <row r="206" spans="1:60" ht="22.5" outlineLevel="1" x14ac:dyDescent="0.2">
      <c r="A206" s="231">
        <v>77</v>
      </c>
      <c r="B206" s="232" t="s">
        <v>440</v>
      </c>
      <c r="C206" s="242" t="s">
        <v>441</v>
      </c>
      <c r="D206" s="233" t="s">
        <v>205</v>
      </c>
      <c r="E206" s="234">
        <v>4</v>
      </c>
      <c r="F206" s="235"/>
      <c r="G206" s="236">
        <f>ROUND(E206*F206,2)</f>
        <v>0</v>
      </c>
      <c r="H206" s="235"/>
      <c r="I206" s="236">
        <f>ROUND(E206*H206,2)</f>
        <v>0</v>
      </c>
      <c r="J206" s="235"/>
      <c r="K206" s="236">
        <f>ROUND(E206*J206,2)</f>
        <v>0</v>
      </c>
      <c r="L206" s="236">
        <v>15</v>
      </c>
      <c r="M206" s="236">
        <f>G206*(1+L206/100)</f>
        <v>0</v>
      </c>
      <c r="N206" s="234">
        <v>9.0000000000000006E-5</v>
      </c>
      <c r="O206" s="234">
        <f>ROUND(E206*N206,2)</f>
        <v>0</v>
      </c>
      <c r="P206" s="234">
        <v>0</v>
      </c>
      <c r="Q206" s="234">
        <f>ROUND(E206*P206,2)</f>
        <v>0</v>
      </c>
      <c r="R206" s="236" t="s">
        <v>442</v>
      </c>
      <c r="S206" s="236" t="s">
        <v>148</v>
      </c>
      <c r="T206" s="237" t="s">
        <v>148</v>
      </c>
      <c r="U206" s="222">
        <v>0.11600000000000001</v>
      </c>
      <c r="V206" s="222">
        <f>ROUND(E206*U206,2)</f>
        <v>0.46</v>
      </c>
      <c r="W206" s="222"/>
      <c r="X206" s="222" t="s">
        <v>185</v>
      </c>
      <c r="Y206" s="222" t="s">
        <v>151</v>
      </c>
      <c r="Z206" s="212"/>
      <c r="AA206" s="212"/>
      <c r="AB206" s="212"/>
      <c r="AC206" s="212"/>
      <c r="AD206" s="212"/>
      <c r="AE206" s="212"/>
      <c r="AF206" s="212"/>
      <c r="AG206" s="212" t="s">
        <v>186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2" x14ac:dyDescent="0.2">
      <c r="A207" s="219"/>
      <c r="B207" s="220"/>
      <c r="C207" s="258" t="s">
        <v>443</v>
      </c>
      <c r="D207" s="250"/>
      <c r="E207" s="250"/>
      <c r="F207" s="250"/>
      <c r="G207" s="250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188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2">
      <c r="A208" s="219"/>
      <c r="B208" s="220"/>
      <c r="C208" s="244" t="s">
        <v>444</v>
      </c>
      <c r="D208" s="240"/>
      <c r="E208" s="240"/>
      <c r="F208" s="240"/>
      <c r="G208" s="240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153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x14ac:dyDescent="0.2">
      <c r="A209" s="224" t="s">
        <v>143</v>
      </c>
      <c r="B209" s="225" t="s">
        <v>104</v>
      </c>
      <c r="C209" s="241" t="s">
        <v>105</v>
      </c>
      <c r="D209" s="226"/>
      <c r="E209" s="227"/>
      <c r="F209" s="228"/>
      <c r="G209" s="228">
        <f>SUMIF(AG210:AG211,"&lt;&gt;NOR",G210:G211)</f>
        <v>0</v>
      </c>
      <c r="H209" s="228"/>
      <c r="I209" s="228">
        <f>SUM(I210:I211)</f>
        <v>0</v>
      </c>
      <c r="J209" s="228"/>
      <c r="K209" s="228">
        <f>SUM(K210:K211)</f>
        <v>0</v>
      </c>
      <c r="L209" s="228"/>
      <c r="M209" s="228">
        <f>SUM(M210:M211)</f>
        <v>0</v>
      </c>
      <c r="N209" s="227"/>
      <c r="O209" s="227">
        <f>SUM(O210:O211)</f>
        <v>0</v>
      </c>
      <c r="P209" s="227"/>
      <c r="Q209" s="227">
        <f>SUM(Q210:Q211)</f>
        <v>0</v>
      </c>
      <c r="R209" s="228"/>
      <c r="S209" s="228"/>
      <c r="T209" s="229"/>
      <c r="U209" s="223"/>
      <c r="V209" s="223">
        <f>SUM(V210:V211)</f>
        <v>0.4</v>
      </c>
      <c r="W209" s="223"/>
      <c r="X209" s="223"/>
      <c r="Y209" s="223"/>
      <c r="AG209" t="s">
        <v>144</v>
      </c>
    </row>
    <row r="210" spans="1:60" outlineLevel="1" x14ac:dyDescent="0.2">
      <c r="A210" s="251">
        <v>78</v>
      </c>
      <c r="B210" s="252" t="s">
        <v>445</v>
      </c>
      <c r="C210" s="260" t="s">
        <v>446</v>
      </c>
      <c r="D210" s="253" t="s">
        <v>205</v>
      </c>
      <c r="E210" s="254">
        <v>5</v>
      </c>
      <c r="F210" s="255"/>
      <c r="G210" s="256">
        <f>ROUND(E210*F210,2)</f>
        <v>0</v>
      </c>
      <c r="H210" s="255"/>
      <c r="I210" s="256">
        <f>ROUND(E210*H210,2)</f>
        <v>0</v>
      </c>
      <c r="J210" s="255"/>
      <c r="K210" s="256">
        <f>ROUND(E210*J210,2)</f>
        <v>0</v>
      </c>
      <c r="L210" s="256">
        <v>15</v>
      </c>
      <c r="M210" s="256">
        <f>G210*(1+L210/100)</f>
        <v>0</v>
      </c>
      <c r="N210" s="254">
        <v>3.0000000000000001E-5</v>
      </c>
      <c r="O210" s="254">
        <f>ROUND(E210*N210,2)</f>
        <v>0</v>
      </c>
      <c r="P210" s="254">
        <v>0</v>
      </c>
      <c r="Q210" s="254">
        <f>ROUND(E210*P210,2)</f>
        <v>0</v>
      </c>
      <c r="R210" s="256" t="s">
        <v>104</v>
      </c>
      <c r="S210" s="256" t="s">
        <v>148</v>
      </c>
      <c r="T210" s="257" t="s">
        <v>148</v>
      </c>
      <c r="U210" s="222">
        <v>4.6330000000000003E-2</v>
      </c>
      <c r="V210" s="222">
        <f>ROUND(E210*U210,2)</f>
        <v>0.23</v>
      </c>
      <c r="W210" s="222"/>
      <c r="X210" s="222" t="s">
        <v>185</v>
      </c>
      <c r="Y210" s="222" t="s">
        <v>151</v>
      </c>
      <c r="Z210" s="212"/>
      <c r="AA210" s="212"/>
      <c r="AB210" s="212"/>
      <c r="AC210" s="212"/>
      <c r="AD210" s="212"/>
      <c r="AE210" s="212"/>
      <c r="AF210" s="212"/>
      <c r="AG210" s="212" t="s">
        <v>186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51">
        <v>79</v>
      </c>
      <c r="B211" s="252" t="s">
        <v>447</v>
      </c>
      <c r="C211" s="260" t="s">
        <v>448</v>
      </c>
      <c r="D211" s="253" t="s">
        <v>205</v>
      </c>
      <c r="E211" s="254">
        <v>1.5</v>
      </c>
      <c r="F211" s="255"/>
      <c r="G211" s="256">
        <f>ROUND(E211*F211,2)</f>
        <v>0</v>
      </c>
      <c r="H211" s="255"/>
      <c r="I211" s="256">
        <f>ROUND(E211*H211,2)</f>
        <v>0</v>
      </c>
      <c r="J211" s="255"/>
      <c r="K211" s="256">
        <f>ROUND(E211*J211,2)</f>
        <v>0</v>
      </c>
      <c r="L211" s="256">
        <v>15</v>
      </c>
      <c r="M211" s="256">
        <f>G211*(1+L211/100)</f>
        <v>0</v>
      </c>
      <c r="N211" s="254">
        <v>0</v>
      </c>
      <c r="O211" s="254">
        <f>ROUND(E211*N211,2)</f>
        <v>0</v>
      </c>
      <c r="P211" s="254">
        <v>0</v>
      </c>
      <c r="Q211" s="254">
        <f>ROUND(E211*P211,2)</f>
        <v>0</v>
      </c>
      <c r="R211" s="256" t="s">
        <v>104</v>
      </c>
      <c r="S211" s="256" t="s">
        <v>148</v>
      </c>
      <c r="T211" s="257" t="s">
        <v>148</v>
      </c>
      <c r="U211" s="222">
        <v>0.11600000000000001</v>
      </c>
      <c r="V211" s="222">
        <f>ROUND(E211*U211,2)</f>
        <v>0.17</v>
      </c>
      <c r="W211" s="222"/>
      <c r="X211" s="222" t="s">
        <v>185</v>
      </c>
      <c r="Y211" s="222" t="s">
        <v>151</v>
      </c>
      <c r="Z211" s="212"/>
      <c r="AA211" s="212"/>
      <c r="AB211" s="212"/>
      <c r="AC211" s="212"/>
      <c r="AD211" s="212"/>
      <c r="AE211" s="212"/>
      <c r="AF211" s="212"/>
      <c r="AG211" s="212" t="s">
        <v>186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x14ac:dyDescent="0.2">
      <c r="A212" s="224" t="s">
        <v>143</v>
      </c>
      <c r="B212" s="225" t="s">
        <v>106</v>
      </c>
      <c r="C212" s="241" t="s">
        <v>107</v>
      </c>
      <c r="D212" s="226"/>
      <c r="E212" s="227"/>
      <c r="F212" s="228"/>
      <c r="G212" s="228">
        <f>SUMIF(AG213:AG219,"&lt;&gt;NOR",G213:G219)</f>
        <v>0</v>
      </c>
      <c r="H212" s="228"/>
      <c r="I212" s="228">
        <f>SUM(I213:I219)</f>
        <v>0</v>
      </c>
      <c r="J212" s="228"/>
      <c r="K212" s="228">
        <f>SUM(K213:K219)</f>
        <v>0</v>
      </c>
      <c r="L212" s="228"/>
      <c r="M212" s="228">
        <f>SUM(M213:M219)</f>
        <v>0</v>
      </c>
      <c r="N212" s="227"/>
      <c r="O212" s="227">
        <f>SUM(O213:O219)</f>
        <v>0.01</v>
      </c>
      <c r="P212" s="227"/>
      <c r="Q212" s="227">
        <f>SUM(Q213:Q219)</f>
        <v>0</v>
      </c>
      <c r="R212" s="228"/>
      <c r="S212" s="228"/>
      <c r="T212" s="229"/>
      <c r="U212" s="223"/>
      <c r="V212" s="223">
        <f>SUM(V213:V219)</f>
        <v>8.2200000000000006</v>
      </c>
      <c r="W212" s="223"/>
      <c r="X212" s="223"/>
      <c r="Y212" s="223"/>
      <c r="AG212" t="s">
        <v>144</v>
      </c>
    </row>
    <row r="213" spans="1:60" outlineLevel="1" x14ac:dyDescent="0.2">
      <c r="A213" s="251">
        <v>80</v>
      </c>
      <c r="B213" s="252" t="s">
        <v>449</v>
      </c>
      <c r="C213" s="260" t="s">
        <v>450</v>
      </c>
      <c r="D213" s="253" t="s">
        <v>306</v>
      </c>
      <c r="E213" s="254">
        <v>1</v>
      </c>
      <c r="F213" s="255"/>
      <c r="G213" s="256">
        <f>ROUND(E213*F213,2)</f>
        <v>0</v>
      </c>
      <c r="H213" s="255"/>
      <c r="I213" s="256">
        <f>ROUND(E213*H213,2)</f>
        <v>0</v>
      </c>
      <c r="J213" s="255"/>
      <c r="K213" s="256">
        <f>ROUND(E213*J213,2)</f>
        <v>0</v>
      </c>
      <c r="L213" s="256">
        <v>15</v>
      </c>
      <c r="M213" s="256">
        <f>G213*(1+L213/100)</f>
        <v>0</v>
      </c>
      <c r="N213" s="254">
        <v>0</v>
      </c>
      <c r="O213" s="254">
        <f>ROUND(E213*N213,2)</f>
        <v>0</v>
      </c>
      <c r="P213" s="254">
        <v>0</v>
      </c>
      <c r="Q213" s="254">
        <f>ROUND(E213*P213,2)</f>
        <v>0</v>
      </c>
      <c r="R213" s="256"/>
      <c r="S213" s="256" t="s">
        <v>148</v>
      </c>
      <c r="T213" s="257" t="s">
        <v>148</v>
      </c>
      <c r="U213" s="222">
        <v>0.97899999999999998</v>
      </c>
      <c r="V213" s="222">
        <f>ROUND(E213*U213,2)</f>
        <v>0.98</v>
      </c>
      <c r="W213" s="222"/>
      <c r="X213" s="222" t="s">
        <v>185</v>
      </c>
      <c r="Y213" s="222" t="s">
        <v>151</v>
      </c>
      <c r="Z213" s="212"/>
      <c r="AA213" s="212"/>
      <c r="AB213" s="212"/>
      <c r="AC213" s="212"/>
      <c r="AD213" s="212"/>
      <c r="AE213" s="212"/>
      <c r="AF213" s="212"/>
      <c r="AG213" s="212" t="s">
        <v>186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51">
        <v>81</v>
      </c>
      <c r="B214" s="252" t="s">
        <v>451</v>
      </c>
      <c r="C214" s="260" t="s">
        <v>452</v>
      </c>
      <c r="D214" s="253" t="s">
        <v>306</v>
      </c>
      <c r="E214" s="254">
        <v>1</v>
      </c>
      <c r="F214" s="255"/>
      <c r="G214" s="256">
        <f>ROUND(E214*F214,2)</f>
        <v>0</v>
      </c>
      <c r="H214" s="255"/>
      <c r="I214" s="256">
        <f>ROUND(E214*H214,2)</f>
        <v>0</v>
      </c>
      <c r="J214" s="255"/>
      <c r="K214" s="256">
        <f>ROUND(E214*J214,2)</f>
        <v>0</v>
      </c>
      <c r="L214" s="256">
        <v>15</v>
      </c>
      <c r="M214" s="256">
        <f>G214*(1+L214/100)</f>
        <v>0</v>
      </c>
      <c r="N214" s="254">
        <v>0</v>
      </c>
      <c r="O214" s="254">
        <f>ROUND(E214*N214,2)</f>
        <v>0</v>
      </c>
      <c r="P214" s="254">
        <v>0</v>
      </c>
      <c r="Q214" s="254">
        <f>ROUND(E214*P214,2)</f>
        <v>0</v>
      </c>
      <c r="R214" s="256"/>
      <c r="S214" s="256" t="s">
        <v>148</v>
      </c>
      <c r="T214" s="257" t="s">
        <v>148</v>
      </c>
      <c r="U214" s="222">
        <v>0.28599999999999998</v>
      </c>
      <c r="V214" s="222">
        <f>ROUND(E214*U214,2)</f>
        <v>0.28999999999999998</v>
      </c>
      <c r="W214" s="222"/>
      <c r="X214" s="222" t="s">
        <v>185</v>
      </c>
      <c r="Y214" s="222" t="s">
        <v>151</v>
      </c>
      <c r="Z214" s="212"/>
      <c r="AA214" s="212"/>
      <c r="AB214" s="212"/>
      <c r="AC214" s="212"/>
      <c r="AD214" s="212"/>
      <c r="AE214" s="212"/>
      <c r="AF214" s="212"/>
      <c r="AG214" s="212" t="s">
        <v>186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51">
        <v>82</v>
      </c>
      <c r="B215" s="252" t="s">
        <v>453</v>
      </c>
      <c r="C215" s="260" t="s">
        <v>454</v>
      </c>
      <c r="D215" s="253" t="s">
        <v>205</v>
      </c>
      <c r="E215" s="254">
        <v>18</v>
      </c>
      <c r="F215" s="255"/>
      <c r="G215" s="256">
        <f>ROUND(E215*F215,2)</f>
        <v>0</v>
      </c>
      <c r="H215" s="255"/>
      <c r="I215" s="256">
        <f>ROUND(E215*H215,2)</f>
        <v>0</v>
      </c>
      <c r="J215" s="255"/>
      <c r="K215" s="256">
        <f>ROUND(E215*J215,2)</f>
        <v>0</v>
      </c>
      <c r="L215" s="256">
        <v>15</v>
      </c>
      <c r="M215" s="256">
        <f>G215*(1+L215/100)</f>
        <v>0</v>
      </c>
      <c r="N215" s="254">
        <v>0</v>
      </c>
      <c r="O215" s="254">
        <f>ROUND(E215*N215,2)</f>
        <v>0</v>
      </c>
      <c r="P215" s="254">
        <v>0</v>
      </c>
      <c r="Q215" s="254">
        <f>ROUND(E215*P215,2)</f>
        <v>0</v>
      </c>
      <c r="R215" s="256"/>
      <c r="S215" s="256" t="s">
        <v>148</v>
      </c>
      <c r="T215" s="257" t="s">
        <v>148</v>
      </c>
      <c r="U215" s="222">
        <v>0.16400000000000001</v>
      </c>
      <c r="V215" s="222">
        <f>ROUND(E215*U215,2)</f>
        <v>2.95</v>
      </c>
      <c r="W215" s="222"/>
      <c r="X215" s="222" t="s">
        <v>185</v>
      </c>
      <c r="Y215" s="222" t="s">
        <v>151</v>
      </c>
      <c r="Z215" s="212"/>
      <c r="AA215" s="212"/>
      <c r="AB215" s="212"/>
      <c r="AC215" s="212"/>
      <c r="AD215" s="212"/>
      <c r="AE215" s="212"/>
      <c r="AF215" s="212"/>
      <c r="AG215" s="212" t="s">
        <v>186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51">
        <v>83</v>
      </c>
      <c r="B216" s="252" t="s">
        <v>455</v>
      </c>
      <c r="C216" s="260" t="s">
        <v>456</v>
      </c>
      <c r="D216" s="253" t="s">
        <v>306</v>
      </c>
      <c r="E216" s="254">
        <v>1</v>
      </c>
      <c r="F216" s="255"/>
      <c r="G216" s="256">
        <f>ROUND(E216*F216,2)</f>
        <v>0</v>
      </c>
      <c r="H216" s="255"/>
      <c r="I216" s="256">
        <f>ROUND(E216*H216,2)</f>
        <v>0</v>
      </c>
      <c r="J216" s="255"/>
      <c r="K216" s="256">
        <f>ROUND(E216*J216,2)</f>
        <v>0</v>
      </c>
      <c r="L216" s="256">
        <v>15</v>
      </c>
      <c r="M216" s="256">
        <f>G216*(1+L216/100)</f>
        <v>0</v>
      </c>
      <c r="N216" s="254">
        <v>0</v>
      </c>
      <c r="O216" s="254">
        <f>ROUND(E216*N216,2)</f>
        <v>0</v>
      </c>
      <c r="P216" s="254">
        <v>0</v>
      </c>
      <c r="Q216" s="254">
        <f>ROUND(E216*P216,2)</f>
        <v>0</v>
      </c>
      <c r="R216" s="256" t="s">
        <v>256</v>
      </c>
      <c r="S216" s="256" t="s">
        <v>148</v>
      </c>
      <c r="T216" s="257" t="s">
        <v>148</v>
      </c>
      <c r="U216" s="222">
        <v>0</v>
      </c>
      <c r="V216" s="222">
        <f>ROUND(E216*U216,2)</f>
        <v>0</v>
      </c>
      <c r="W216" s="222"/>
      <c r="X216" s="222" t="s">
        <v>257</v>
      </c>
      <c r="Y216" s="222" t="s">
        <v>151</v>
      </c>
      <c r="Z216" s="212"/>
      <c r="AA216" s="212"/>
      <c r="AB216" s="212"/>
      <c r="AC216" s="212"/>
      <c r="AD216" s="212"/>
      <c r="AE216" s="212"/>
      <c r="AF216" s="212"/>
      <c r="AG216" s="212" t="s">
        <v>258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45" outlineLevel="1" x14ac:dyDescent="0.2">
      <c r="A217" s="251">
        <v>84</v>
      </c>
      <c r="B217" s="252" t="s">
        <v>457</v>
      </c>
      <c r="C217" s="260" t="s">
        <v>458</v>
      </c>
      <c r="D217" s="253" t="s">
        <v>306</v>
      </c>
      <c r="E217" s="254">
        <v>1</v>
      </c>
      <c r="F217" s="255"/>
      <c r="G217" s="256">
        <f>ROUND(E217*F217,2)</f>
        <v>0</v>
      </c>
      <c r="H217" s="255"/>
      <c r="I217" s="256">
        <f>ROUND(E217*H217,2)</f>
        <v>0</v>
      </c>
      <c r="J217" s="255"/>
      <c r="K217" s="256">
        <f>ROUND(E217*J217,2)</f>
        <v>0</v>
      </c>
      <c r="L217" s="256">
        <v>15</v>
      </c>
      <c r="M217" s="256">
        <f>G217*(1+L217/100)</f>
        <v>0</v>
      </c>
      <c r="N217" s="254">
        <v>1.4E-2</v>
      </c>
      <c r="O217" s="254">
        <f>ROUND(E217*N217,2)</f>
        <v>0.01</v>
      </c>
      <c r="P217" s="254">
        <v>0</v>
      </c>
      <c r="Q217" s="254">
        <f>ROUND(E217*P217,2)</f>
        <v>0</v>
      </c>
      <c r="R217" s="256" t="s">
        <v>256</v>
      </c>
      <c r="S217" s="256" t="s">
        <v>148</v>
      </c>
      <c r="T217" s="257" t="s">
        <v>148</v>
      </c>
      <c r="U217" s="222">
        <v>0</v>
      </c>
      <c r="V217" s="222">
        <f>ROUND(E217*U217,2)</f>
        <v>0</v>
      </c>
      <c r="W217" s="222"/>
      <c r="X217" s="222" t="s">
        <v>257</v>
      </c>
      <c r="Y217" s="222" t="s">
        <v>151</v>
      </c>
      <c r="Z217" s="212"/>
      <c r="AA217" s="212"/>
      <c r="AB217" s="212"/>
      <c r="AC217" s="212"/>
      <c r="AD217" s="212"/>
      <c r="AE217" s="212"/>
      <c r="AF217" s="212"/>
      <c r="AG217" s="212" t="s">
        <v>258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51">
        <v>85</v>
      </c>
      <c r="B218" s="252" t="s">
        <v>459</v>
      </c>
      <c r="C218" s="260" t="s">
        <v>460</v>
      </c>
      <c r="D218" s="253" t="s">
        <v>306</v>
      </c>
      <c r="E218" s="254">
        <v>1</v>
      </c>
      <c r="F218" s="255"/>
      <c r="G218" s="256">
        <f>ROUND(E218*F218,2)</f>
        <v>0</v>
      </c>
      <c r="H218" s="255"/>
      <c r="I218" s="256">
        <f>ROUND(E218*H218,2)</f>
        <v>0</v>
      </c>
      <c r="J218" s="255"/>
      <c r="K218" s="256">
        <f>ROUND(E218*J218,2)</f>
        <v>0</v>
      </c>
      <c r="L218" s="256">
        <v>15</v>
      </c>
      <c r="M218" s="256">
        <f>G218*(1+L218/100)</f>
        <v>0</v>
      </c>
      <c r="N218" s="254">
        <v>0</v>
      </c>
      <c r="O218" s="254">
        <f>ROUND(E218*N218,2)</f>
        <v>0</v>
      </c>
      <c r="P218" s="254">
        <v>0</v>
      </c>
      <c r="Q218" s="254">
        <f>ROUND(E218*P218,2)</f>
        <v>0</v>
      </c>
      <c r="R218" s="256" t="s">
        <v>256</v>
      </c>
      <c r="S218" s="256" t="s">
        <v>148</v>
      </c>
      <c r="T218" s="257" t="s">
        <v>148</v>
      </c>
      <c r="U218" s="222">
        <v>0</v>
      </c>
      <c r="V218" s="222">
        <f>ROUND(E218*U218,2)</f>
        <v>0</v>
      </c>
      <c r="W218" s="222"/>
      <c r="X218" s="222" t="s">
        <v>257</v>
      </c>
      <c r="Y218" s="222" t="s">
        <v>151</v>
      </c>
      <c r="Z218" s="212"/>
      <c r="AA218" s="212"/>
      <c r="AB218" s="212"/>
      <c r="AC218" s="212"/>
      <c r="AD218" s="212"/>
      <c r="AE218" s="212"/>
      <c r="AF218" s="212"/>
      <c r="AG218" s="212" t="s">
        <v>258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51">
        <v>86</v>
      </c>
      <c r="B219" s="252" t="s">
        <v>461</v>
      </c>
      <c r="C219" s="260" t="s">
        <v>462</v>
      </c>
      <c r="D219" s="253" t="s">
        <v>463</v>
      </c>
      <c r="E219" s="254">
        <v>4</v>
      </c>
      <c r="F219" s="255"/>
      <c r="G219" s="256">
        <f>ROUND(E219*F219,2)</f>
        <v>0</v>
      </c>
      <c r="H219" s="255"/>
      <c r="I219" s="256">
        <f>ROUND(E219*H219,2)</f>
        <v>0</v>
      </c>
      <c r="J219" s="255"/>
      <c r="K219" s="256">
        <f>ROUND(E219*J219,2)</f>
        <v>0</v>
      </c>
      <c r="L219" s="256">
        <v>15</v>
      </c>
      <c r="M219" s="256">
        <f>G219*(1+L219/100)</f>
        <v>0</v>
      </c>
      <c r="N219" s="254">
        <v>0</v>
      </c>
      <c r="O219" s="254">
        <f>ROUND(E219*N219,2)</f>
        <v>0</v>
      </c>
      <c r="P219" s="254">
        <v>0</v>
      </c>
      <c r="Q219" s="254">
        <f>ROUND(E219*P219,2)</f>
        <v>0</v>
      </c>
      <c r="R219" s="256" t="s">
        <v>464</v>
      </c>
      <c r="S219" s="256" t="s">
        <v>148</v>
      </c>
      <c r="T219" s="257" t="s">
        <v>148</v>
      </c>
      <c r="U219" s="222">
        <v>1</v>
      </c>
      <c r="V219" s="222">
        <f>ROUND(E219*U219,2)</f>
        <v>4</v>
      </c>
      <c r="W219" s="222"/>
      <c r="X219" s="222" t="s">
        <v>465</v>
      </c>
      <c r="Y219" s="222" t="s">
        <v>151</v>
      </c>
      <c r="Z219" s="212"/>
      <c r="AA219" s="212"/>
      <c r="AB219" s="212"/>
      <c r="AC219" s="212"/>
      <c r="AD219" s="212"/>
      <c r="AE219" s="212"/>
      <c r="AF219" s="212"/>
      <c r="AG219" s="212" t="s">
        <v>466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x14ac:dyDescent="0.2">
      <c r="A220" s="224" t="s">
        <v>143</v>
      </c>
      <c r="B220" s="225" t="s">
        <v>108</v>
      </c>
      <c r="C220" s="241" t="s">
        <v>109</v>
      </c>
      <c r="D220" s="226"/>
      <c r="E220" s="227"/>
      <c r="F220" s="228"/>
      <c r="G220" s="228">
        <f>SUMIF(AG221:AG223,"&lt;&gt;NOR",G221:G223)</f>
        <v>0</v>
      </c>
      <c r="H220" s="228"/>
      <c r="I220" s="228">
        <f>SUM(I221:I223)</f>
        <v>0</v>
      </c>
      <c r="J220" s="228"/>
      <c r="K220" s="228">
        <f>SUM(K221:K223)</f>
        <v>0</v>
      </c>
      <c r="L220" s="228"/>
      <c r="M220" s="228">
        <f>SUM(M221:M223)</f>
        <v>0</v>
      </c>
      <c r="N220" s="227"/>
      <c r="O220" s="227">
        <f>SUM(O221:O223)</f>
        <v>0.47</v>
      </c>
      <c r="P220" s="227"/>
      <c r="Q220" s="227">
        <f>SUM(Q221:Q223)</f>
        <v>0</v>
      </c>
      <c r="R220" s="228"/>
      <c r="S220" s="228"/>
      <c r="T220" s="229"/>
      <c r="U220" s="223"/>
      <c r="V220" s="223">
        <f>SUM(V221:V223)</f>
        <v>1.73</v>
      </c>
      <c r="W220" s="223"/>
      <c r="X220" s="223"/>
      <c r="Y220" s="223"/>
      <c r="AG220" t="s">
        <v>144</v>
      </c>
    </row>
    <row r="221" spans="1:60" outlineLevel="1" x14ac:dyDescent="0.2">
      <c r="A221" s="251">
        <v>87</v>
      </c>
      <c r="B221" s="252" t="s">
        <v>467</v>
      </c>
      <c r="C221" s="260" t="s">
        <v>468</v>
      </c>
      <c r="D221" s="253" t="s">
        <v>205</v>
      </c>
      <c r="E221" s="254">
        <v>2.2999999999999998</v>
      </c>
      <c r="F221" s="255"/>
      <c r="G221" s="256">
        <f>ROUND(E221*F221,2)</f>
        <v>0</v>
      </c>
      <c r="H221" s="255"/>
      <c r="I221" s="256">
        <f>ROUND(E221*H221,2)</f>
        <v>0</v>
      </c>
      <c r="J221" s="255"/>
      <c r="K221" s="256">
        <f>ROUND(E221*J221,2)</f>
        <v>0</v>
      </c>
      <c r="L221" s="256">
        <v>15</v>
      </c>
      <c r="M221" s="256">
        <f>G221*(1+L221/100)</f>
        <v>0</v>
      </c>
      <c r="N221" s="254">
        <v>6.0000000000000002E-5</v>
      </c>
      <c r="O221" s="254">
        <f>ROUND(E221*N221,2)</f>
        <v>0</v>
      </c>
      <c r="P221" s="254">
        <v>0</v>
      </c>
      <c r="Q221" s="254">
        <f>ROUND(E221*P221,2)</f>
        <v>0</v>
      </c>
      <c r="R221" s="256"/>
      <c r="S221" s="256" t="s">
        <v>148</v>
      </c>
      <c r="T221" s="257" t="s">
        <v>148</v>
      </c>
      <c r="U221" s="222">
        <v>0.03</v>
      </c>
      <c r="V221" s="222">
        <f>ROUND(E221*U221,2)</f>
        <v>7.0000000000000007E-2</v>
      </c>
      <c r="W221" s="222"/>
      <c r="X221" s="222" t="s">
        <v>185</v>
      </c>
      <c r="Y221" s="222" t="s">
        <v>151</v>
      </c>
      <c r="Z221" s="212"/>
      <c r="AA221" s="212"/>
      <c r="AB221" s="212"/>
      <c r="AC221" s="212"/>
      <c r="AD221" s="212"/>
      <c r="AE221" s="212"/>
      <c r="AF221" s="212"/>
      <c r="AG221" s="212" t="s">
        <v>186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31">
        <v>88</v>
      </c>
      <c r="B222" s="232" t="s">
        <v>469</v>
      </c>
      <c r="C222" s="242" t="s">
        <v>470</v>
      </c>
      <c r="D222" s="233" t="s">
        <v>205</v>
      </c>
      <c r="E222" s="234">
        <v>6</v>
      </c>
      <c r="F222" s="235"/>
      <c r="G222" s="236">
        <f>ROUND(E222*F222,2)</f>
        <v>0</v>
      </c>
      <c r="H222" s="235"/>
      <c r="I222" s="236">
        <f>ROUND(E222*H222,2)</f>
        <v>0</v>
      </c>
      <c r="J222" s="235"/>
      <c r="K222" s="236">
        <f>ROUND(E222*J222,2)</f>
        <v>0</v>
      </c>
      <c r="L222" s="236">
        <v>15</v>
      </c>
      <c r="M222" s="236">
        <f>G222*(1+L222/100)</f>
        <v>0</v>
      </c>
      <c r="N222" s="234">
        <v>7.8E-2</v>
      </c>
      <c r="O222" s="234">
        <f>ROUND(E222*N222,2)</f>
        <v>0.47</v>
      </c>
      <c r="P222" s="234">
        <v>0</v>
      </c>
      <c r="Q222" s="234">
        <f>ROUND(E222*P222,2)</f>
        <v>0</v>
      </c>
      <c r="R222" s="236"/>
      <c r="S222" s="236" t="s">
        <v>148</v>
      </c>
      <c r="T222" s="237" t="s">
        <v>148</v>
      </c>
      <c r="U222" s="222">
        <v>0.27600000000000002</v>
      </c>
      <c r="V222" s="222">
        <f>ROUND(E222*U222,2)</f>
        <v>1.66</v>
      </c>
      <c r="W222" s="222"/>
      <c r="X222" s="222" t="s">
        <v>185</v>
      </c>
      <c r="Y222" s="222" t="s">
        <v>151</v>
      </c>
      <c r="Z222" s="212"/>
      <c r="AA222" s="212"/>
      <c r="AB222" s="212"/>
      <c r="AC222" s="212"/>
      <c r="AD222" s="212"/>
      <c r="AE222" s="212"/>
      <c r="AF222" s="212"/>
      <c r="AG222" s="212" t="s">
        <v>186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2" x14ac:dyDescent="0.2">
      <c r="A223" s="219"/>
      <c r="B223" s="220"/>
      <c r="C223" s="259" t="s">
        <v>471</v>
      </c>
      <c r="D223" s="248"/>
      <c r="E223" s="249">
        <v>6</v>
      </c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190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x14ac:dyDescent="0.2">
      <c r="A224" s="224" t="s">
        <v>143</v>
      </c>
      <c r="B224" s="225" t="s">
        <v>110</v>
      </c>
      <c r="C224" s="241" t="s">
        <v>111</v>
      </c>
      <c r="D224" s="226"/>
      <c r="E224" s="227"/>
      <c r="F224" s="228"/>
      <c r="G224" s="228">
        <f>SUMIF(AG225:AG228,"&lt;&gt;NOR",G225:G228)</f>
        <v>0</v>
      </c>
      <c r="H224" s="228"/>
      <c r="I224" s="228">
        <f>SUM(I225:I228)</f>
        <v>0</v>
      </c>
      <c r="J224" s="228"/>
      <c r="K224" s="228">
        <f>SUM(K225:K228)</f>
        <v>0</v>
      </c>
      <c r="L224" s="228"/>
      <c r="M224" s="228">
        <f>SUM(M225:M228)</f>
        <v>0</v>
      </c>
      <c r="N224" s="227"/>
      <c r="O224" s="227">
        <f>SUM(O225:O228)</f>
        <v>0</v>
      </c>
      <c r="P224" s="227"/>
      <c r="Q224" s="227">
        <f>SUM(Q225:Q228)</f>
        <v>0</v>
      </c>
      <c r="R224" s="228"/>
      <c r="S224" s="228"/>
      <c r="T224" s="229"/>
      <c r="U224" s="223"/>
      <c r="V224" s="223">
        <f>SUM(V225:V228)</f>
        <v>0.06</v>
      </c>
      <c r="W224" s="223"/>
      <c r="X224" s="223"/>
      <c r="Y224" s="223"/>
      <c r="AG224" t="s">
        <v>144</v>
      </c>
    </row>
    <row r="225" spans="1:60" ht="22.5" outlineLevel="1" x14ac:dyDescent="0.2">
      <c r="A225" s="251">
        <v>89</v>
      </c>
      <c r="B225" s="252" t="s">
        <v>472</v>
      </c>
      <c r="C225" s="260" t="s">
        <v>473</v>
      </c>
      <c r="D225" s="253" t="s">
        <v>255</v>
      </c>
      <c r="E225" s="254">
        <v>5.6345400000000003</v>
      </c>
      <c r="F225" s="255"/>
      <c r="G225" s="256">
        <f>ROUND(E225*F225,2)</f>
        <v>0</v>
      </c>
      <c r="H225" s="255"/>
      <c r="I225" s="256">
        <f>ROUND(E225*H225,2)</f>
        <v>0</v>
      </c>
      <c r="J225" s="255"/>
      <c r="K225" s="256">
        <f>ROUND(E225*J225,2)</f>
        <v>0</v>
      </c>
      <c r="L225" s="256">
        <v>15</v>
      </c>
      <c r="M225" s="256">
        <f>G225*(1+L225/100)</f>
        <v>0</v>
      </c>
      <c r="N225" s="254">
        <v>0</v>
      </c>
      <c r="O225" s="254">
        <f>ROUND(E225*N225,2)</f>
        <v>0</v>
      </c>
      <c r="P225" s="254">
        <v>0</v>
      </c>
      <c r="Q225" s="254">
        <f>ROUND(E225*P225,2)</f>
        <v>0</v>
      </c>
      <c r="R225" s="256" t="s">
        <v>184</v>
      </c>
      <c r="S225" s="256" t="s">
        <v>148</v>
      </c>
      <c r="T225" s="257" t="s">
        <v>148</v>
      </c>
      <c r="U225" s="222">
        <v>0.01</v>
      </c>
      <c r="V225" s="222">
        <f>ROUND(E225*U225,2)</f>
        <v>0.06</v>
      </c>
      <c r="W225" s="222"/>
      <c r="X225" s="222" t="s">
        <v>185</v>
      </c>
      <c r="Y225" s="222" t="s">
        <v>151</v>
      </c>
      <c r="Z225" s="212"/>
      <c r="AA225" s="212"/>
      <c r="AB225" s="212"/>
      <c r="AC225" s="212"/>
      <c r="AD225" s="212"/>
      <c r="AE225" s="212"/>
      <c r="AF225" s="212"/>
      <c r="AG225" s="212" t="s">
        <v>186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ht="22.5" outlineLevel="1" x14ac:dyDescent="0.2">
      <c r="A226" s="231">
        <v>90</v>
      </c>
      <c r="B226" s="232" t="s">
        <v>474</v>
      </c>
      <c r="C226" s="242" t="s">
        <v>475</v>
      </c>
      <c r="D226" s="233" t="s">
        <v>255</v>
      </c>
      <c r="E226" s="234">
        <v>107.05625999999999</v>
      </c>
      <c r="F226" s="235"/>
      <c r="G226" s="236">
        <f>ROUND(E226*F226,2)</f>
        <v>0</v>
      </c>
      <c r="H226" s="235"/>
      <c r="I226" s="236">
        <f>ROUND(E226*H226,2)</f>
        <v>0</v>
      </c>
      <c r="J226" s="235"/>
      <c r="K226" s="236">
        <f>ROUND(E226*J226,2)</f>
        <v>0</v>
      </c>
      <c r="L226" s="236">
        <v>15</v>
      </c>
      <c r="M226" s="236">
        <f>G226*(1+L226/100)</f>
        <v>0</v>
      </c>
      <c r="N226" s="234">
        <v>0</v>
      </c>
      <c r="O226" s="234">
        <f>ROUND(E226*N226,2)</f>
        <v>0</v>
      </c>
      <c r="P226" s="234">
        <v>0</v>
      </c>
      <c r="Q226" s="234">
        <f>ROUND(E226*P226,2)</f>
        <v>0</v>
      </c>
      <c r="R226" s="236" t="s">
        <v>184</v>
      </c>
      <c r="S226" s="236" t="s">
        <v>148</v>
      </c>
      <c r="T226" s="237" t="s">
        <v>148</v>
      </c>
      <c r="U226" s="222">
        <v>0</v>
      </c>
      <c r="V226" s="222">
        <f>ROUND(E226*U226,2)</f>
        <v>0</v>
      </c>
      <c r="W226" s="222"/>
      <c r="X226" s="222" t="s">
        <v>185</v>
      </c>
      <c r="Y226" s="222" t="s">
        <v>151</v>
      </c>
      <c r="Z226" s="212"/>
      <c r="AA226" s="212"/>
      <c r="AB226" s="212"/>
      <c r="AC226" s="212"/>
      <c r="AD226" s="212"/>
      <c r="AE226" s="212"/>
      <c r="AF226" s="212"/>
      <c r="AG226" s="212" t="s">
        <v>186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">
      <c r="A227" s="219"/>
      <c r="B227" s="220"/>
      <c r="C227" s="259" t="s">
        <v>476</v>
      </c>
      <c r="D227" s="248"/>
      <c r="E227" s="249">
        <v>107.05625999999999</v>
      </c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190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2.5" outlineLevel="1" x14ac:dyDescent="0.2">
      <c r="A228" s="231">
        <v>91</v>
      </c>
      <c r="B228" s="232" t="s">
        <v>477</v>
      </c>
      <c r="C228" s="242" t="s">
        <v>478</v>
      </c>
      <c r="D228" s="233" t="s">
        <v>255</v>
      </c>
      <c r="E228" s="234">
        <v>5.6345400000000003</v>
      </c>
      <c r="F228" s="235"/>
      <c r="G228" s="236">
        <f>ROUND(E228*F228,2)</f>
        <v>0</v>
      </c>
      <c r="H228" s="235"/>
      <c r="I228" s="236">
        <f>ROUND(E228*H228,2)</f>
        <v>0</v>
      </c>
      <c r="J228" s="235"/>
      <c r="K228" s="236">
        <f>ROUND(E228*J228,2)</f>
        <v>0</v>
      </c>
      <c r="L228" s="236">
        <v>15</v>
      </c>
      <c r="M228" s="236">
        <f>G228*(1+L228/100)</f>
        <v>0</v>
      </c>
      <c r="N228" s="234">
        <v>0</v>
      </c>
      <c r="O228" s="234">
        <f>ROUND(E228*N228,2)</f>
        <v>0</v>
      </c>
      <c r="P228" s="234">
        <v>0</v>
      </c>
      <c r="Q228" s="234">
        <f>ROUND(E228*P228,2)</f>
        <v>0</v>
      </c>
      <c r="R228" s="236" t="s">
        <v>319</v>
      </c>
      <c r="S228" s="236" t="s">
        <v>148</v>
      </c>
      <c r="T228" s="237" t="s">
        <v>148</v>
      </c>
      <c r="U228" s="222">
        <v>0</v>
      </c>
      <c r="V228" s="222">
        <f>ROUND(E228*U228,2)</f>
        <v>0</v>
      </c>
      <c r="W228" s="222"/>
      <c r="X228" s="222" t="s">
        <v>185</v>
      </c>
      <c r="Y228" s="222" t="s">
        <v>151</v>
      </c>
      <c r="Z228" s="212"/>
      <c r="AA228" s="212"/>
      <c r="AB228" s="212"/>
      <c r="AC228" s="212"/>
      <c r="AD228" s="212"/>
      <c r="AE228" s="212"/>
      <c r="AF228" s="212"/>
      <c r="AG228" s="212" t="s">
        <v>186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x14ac:dyDescent="0.2">
      <c r="A229" s="3"/>
      <c r="B229" s="4"/>
      <c r="C229" s="245"/>
      <c r="D229" s="6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AE229">
        <v>15</v>
      </c>
      <c r="AF229">
        <v>21</v>
      </c>
      <c r="AG229" t="s">
        <v>129</v>
      </c>
    </row>
    <row r="230" spans="1:60" x14ac:dyDescent="0.2">
      <c r="A230" s="215"/>
      <c r="B230" s="216" t="s">
        <v>29</v>
      </c>
      <c r="C230" s="246"/>
      <c r="D230" s="217"/>
      <c r="E230" s="218"/>
      <c r="F230" s="218"/>
      <c r="G230" s="230">
        <f>G8+G28+G35+G42+G54+G66+G69+G86+G95+G100+G102+G107+G124+G127+G187+G205+G209+G212+G220+G224</f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AE230">
        <f>SUMIF(L7:L228,AE229,G7:G228)</f>
        <v>0</v>
      </c>
      <c r="AF230">
        <f>SUMIF(L7:L228,AF229,G7:G228)</f>
        <v>0</v>
      </c>
      <c r="AG230" t="s">
        <v>177</v>
      </c>
    </row>
    <row r="231" spans="1:60" x14ac:dyDescent="0.2">
      <c r="C231" s="247"/>
      <c r="D231" s="10"/>
      <c r="AG231" t="s">
        <v>179</v>
      </c>
    </row>
    <row r="232" spans="1:60" x14ac:dyDescent="0.2">
      <c r="D232" s="10"/>
    </row>
    <row r="233" spans="1:60" x14ac:dyDescent="0.2">
      <c r="D233" s="10"/>
    </row>
    <row r="234" spans="1:60" x14ac:dyDescent="0.2">
      <c r="D234" s="10"/>
    </row>
    <row r="235" spans="1:60" x14ac:dyDescent="0.2">
      <c r="D235" s="10"/>
    </row>
    <row r="236" spans="1:60" x14ac:dyDescent="0.2">
      <c r="D236" s="10"/>
    </row>
    <row r="237" spans="1:60" x14ac:dyDescent="0.2">
      <c r="D237" s="10"/>
    </row>
    <row r="238" spans="1:60" x14ac:dyDescent="0.2">
      <c r="D238" s="10"/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67">
    <mergeCell ref="C208:G208"/>
    <mergeCell ref="C200:G200"/>
    <mergeCell ref="C201:G201"/>
    <mergeCell ref="C202:G202"/>
    <mergeCell ref="C203:G203"/>
    <mergeCell ref="C204:G204"/>
    <mergeCell ref="C207:G207"/>
    <mergeCell ref="C194:G194"/>
    <mergeCell ref="C195:G195"/>
    <mergeCell ref="C196:G196"/>
    <mergeCell ref="C197:G197"/>
    <mergeCell ref="C198:G198"/>
    <mergeCell ref="C199:G199"/>
    <mergeCell ref="C179:G179"/>
    <mergeCell ref="C186:G186"/>
    <mergeCell ref="C189:G189"/>
    <mergeCell ref="C191:G191"/>
    <mergeCell ref="C192:G192"/>
    <mergeCell ref="C193:G193"/>
    <mergeCell ref="C158:G158"/>
    <mergeCell ref="C159:G159"/>
    <mergeCell ref="C160:G160"/>
    <mergeCell ref="C163:G163"/>
    <mergeCell ref="C164:G164"/>
    <mergeCell ref="C176:G176"/>
    <mergeCell ref="C123:G123"/>
    <mergeCell ref="C126:G126"/>
    <mergeCell ref="C132:G132"/>
    <mergeCell ref="C136:G136"/>
    <mergeCell ref="C137:G137"/>
    <mergeCell ref="C145:G145"/>
    <mergeCell ref="C109:G109"/>
    <mergeCell ref="C112:G112"/>
    <mergeCell ref="C115:G115"/>
    <mergeCell ref="C116:G116"/>
    <mergeCell ref="C118:G118"/>
    <mergeCell ref="C120:G120"/>
    <mergeCell ref="C89:G89"/>
    <mergeCell ref="C90:G90"/>
    <mergeCell ref="C93:G93"/>
    <mergeCell ref="C97:G97"/>
    <mergeCell ref="C99:G99"/>
    <mergeCell ref="C106:G106"/>
    <mergeCell ref="C71:G71"/>
    <mergeCell ref="C74:G74"/>
    <mergeCell ref="C77:G77"/>
    <mergeCell ref="C81:G81"/>
    <mergeCell ref="C84:G84"/>
    <mergeCell ref="C88:G88"/>
    <mergeCell ref="C44:G44"/>
    <mergeCell ref="C47:G47"/>
    <mergeCell ref="C50:G50"/>
    <mergeCell ref="C56:G56"/>
    <mergeCell ref="C59:G59"/>
    <mergeCell ref="C68:G68"/>
    <mergeCell ref="C22:G22"/>
    <mergeCell ref="C26:G26"/>
    <mergeCell ref="C30:G30"/>
    <mergeCell ref="C33:G33"/>
    <mergeCell ref="C37:G37"/>
    <mergeCell ref="C40:G40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1 Pol'!Názvy_tisku</vt:lpstr>
      <vt:lpstr>oadresa</vt:lpstr>
      <vt:lpstr>Stavba!Objednatel</vt:lpstr>
      <vt:lpstr>Stavba!Objekt</vt:lpstr>
      <vt:lpstr>'00 00 Naklady'!Oblast_tisku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2022-11-10T13:28:23Z</dcterms:modified>
</cp:coreProperties>
</file>